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B28BCF75-BF1B-4740-994E-5C90ABA63994}" xr6:coauthVersionLast="32" xr6:coauthVersionMax="32" xr10:uidLastSave="{00000000-0000-0000-0000-000000000000}"/>
  <bookViews>
    <workbookView xWindow="0" yWindow="0" windowWidth="20490" windowHeight="7545" firstSheet="6" activeTab="7" xr2:uid="{00000000-000D-0000-FFFF-FFFF00000000}"/>
  </bookViews>
  <sheets>
    <sheet name="Q1 2018 petrolum imports" sheetId="4" r:id="rId1"/>
    <sheet name="Q1 2018 PMS TRUCK OUT BY STATE " sheetId="6" r:id="rId2"/>
    <sheet name="Q1 2018 AGO TRUCK OUT BY STATE " sheetId="7" r:id="rId3"/>
    <sheet name="Q1 2018 HHK TRUCK OUT BY STATE " sheetId="8" r:id="rId4"/>
    <sheet name="Q1 2018 ATK TRUCK OUT BY STATE" sheetId="9" r:id="rId5"/>
    <sheet name="Q1 2018 ALL PRODUCTS TRUCK OUT " sheetId="10" r:id="rId6"/>
    <sheet name="IMPORT 2014 -2017 PMS, AGO, DPK" sheetId="1" r:id="rId7"/>
    <sheet name="STATE 2014 -2017 PMS, AGO ,HHK" sheetId="3" r:id="rId8"/>
    <sheet name="Sheet2" sheetId="5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0" l="1"/>
  <c r="L42" i="10"/>
  <c r="L43" i="10" s="1"/>
  <c r="K42" i="10"/>
  <c r="K43" i="10" s="1"/>
  <c r="J42" i="10"/>
  <c r="I42" i="10"/>
  <c r="I43" i="10" s="1"/>
  <c r="H42" i="10"/>
  <c r="F42" i="10"/>
  <c r="F43" i="10" s="1"/>
  <c r="E42" i="10"/>
  <c r="E43" i="10" s="1"/>
  <c r="C42" i="10"/>
  <c r="C43" i="10" s="1"/>
  <c r="B42" i="10"/>
  <c r="B43" i="10" s="1"/>
  <c r="M41" i="10"/>
  <c r="J41" i="10"/>
  <c r="D41" i="10"/>
  <c r="M40" i="10"/>
  <c r="J40" i="10"/>
  <c r="D40" i="10"/>
  <c r="M39" i="10"/>
  <c r="J39" i="10"/>
  <c r="D39" i="10"/>
  <c r="M38" i="10"/>
  <c r="J38" i="10"/>
  <c r="D38" i="10"/>
  <c r="M37" i="10"/>
  <c r="J37" i="10"/>
  <c r="D37" i="10"/>
  <c r="M36" i="10"/>
  <c r="J36" i="10"/>
  <c r="D36" i="10"/>
  <c r="M35" i="10"/>
  <c r="J35" i="10"/>
  <c r="D35" i="10"/>
  <c r="M34" i="10"/>
  <c r="J34" i="10"/>
  <c r="D34" i="10"/>
  <c r="M33" i="10"/>
  <c r="J33" i="10"/>
  <c r="D33" i="10"/>
  <c r="M32" i="10"/>
  <c r="J32" i="10"/>
  <c r="D32" i="10"/>
  <c r="M31" i="10"/>
  <c r="J31" i="10"/>
  <c r="D31" i="10"/>
  <c r="M30" i="10"/>
  <c r="J30" i="10"/>
  <c r="D30" i="10"/>
  <c r="M29" i="10"/>
  <c r="J29" i="10"/>
  <c r="D29" i="10"/>
  <c r="M28" i="10"/>
  <c r="J28" i="10"/>
  <c r="D28" i="10"/>
  <c r="M27" i="10"/>
  <c r="J27" i="10"/>
  <c r="D27" i="10"/>
  <c r="M26" i="10"/>
  <c r="J26" i="10"/>
  <c r="D26" i="10"/>
  <c r="M25" i="10"/>
  <c r="J25" i="10"/>
  <c r="D25" i="10"/>
  <c r="M24" i="10"/>
  <c r="J24" i="10"/>
  <c r="D24" i="10"/>
  <c r="M23" i="10"/>
  <c r="J23" i="10"/>
  <c r="D23" i="10"/>
  <c r="M22" i="10"/>
  <c r="J22" i="10"/>
  <c r="D22" i="10"/>
  <c r="M21" i="10"/>
  <c r="J21" i="10"/>
  <c r="D21" i="10"/>
  <c r="M20" i="10"/>
  <c r="J20" i="10"/>
  <c r="D20" i="10"/>
  <c r="M19" i="10"/>
  <c r="J19" i="10"/>
  <c r="D19" i="10"/>
  <c r="M18" i="10"/>
  <c r="J18" i="10"/>
  <c r="D18" i="10"/>
  <c r="M17" i="10"/>
  <c r="J17" i="10"/>
  <c r="D17" i="10"/>
  <c r="M16" i="10"/>
  <c r="J16" i="10"/>
  <c r="D16" i="10"/>
  <c r="M15" i="10"/>
  <c r="J15" i="10"/>
  <c r="D15" i="10"/>
  <c r="M14" i="10"/>
  <c r="J14" i="10"/>
  <c r="D14" i="10"/>
  <c r="M13" i="10"/>
  <c r="J13" i="10"/>
  <c r="D13" i="10"/>
  <c r="M12" i="10"/>
  <c r="J12" i="10"/>
  <c r="D12" i="10"/>
  <c r="M11" i="10"/>
  <c r="J11" i="10"/>
  <c r="D11" i="10"/>
  <c r="M10" i="10"/>
  <c r="J10" i="10"/>
  <c r="D10" i="10"/>
  <c r="M9" i="10"/>
  <c r="J9" i="10"/>
  <c r="D9" i="10"/>
  <c r="M8" i="10"/>
  <c r="J8" i="10"/>
  <c r="D8" i="10"/>
  <c r="M7" i="10"/>
  <c r="J7" i="10"/>
  <c r="D7" i="10"/>
  <c r="M6" i="10"/>
  <c r="J6" i="10"/>
  <c r="D6" i="10"/>
  <c r="M5" i="10"/>
  <c r="M42" i="10" s="1"/>
  <c r="J5" i="10"/>
  <c r="D5" i="10"/>
  <c r="D42" i="10" s="1"/>
  <c r="E44" i="9"/>
  <c r="G43" i="9"/>
  <c r="G44" i="9" s="1"/>
  <c r="F43" i="9"/>
  <c r="E43" i="9"/>
  <c r="D43" i="9"/>
  <c r="C43" i="9"/>
  <c r="C44" i="9" s="1"/>
  <c r="B43" i="9"/>
  <c r="I42" i="9"/>
  <c r="J42" i="9" s="1"/>
  <c r="H42" i="9"/>
  <c r="J41" i="9"/>
  <c r="I41" i="9"/>
  <c r="H41" i="9"/>
  <c r="I40" i="9"/>
  <c r="J40" i="9" s="1"/>
  <c r="H40" i="9"/>
  <c r="J39" i="9"/>
  <c r="I39" i="9"/>
  <c r="H39" i="9"/>
  <c r="I38" i="9"/>
  <c r="J38" i="9" s="1"/>
  <c r="H38" i="9"/>
  <c r="J37" i="9"/>
  <c r="I37" i="9"/>
  <c r="H37" i="9"/>
  <c r="I36" i="9"/>
  <c r="J36" i="9" s="1"/>
  <c r="H36" i="9"/>
  <c r="J35" i="9"/>
  <c r="I35" i="9"/>
  <c r="H35" i="9"/>
  <c r="I34" i="9"/>
  <c r="J34" i="9" s="1"/>
  <c r="H34" i="9"/>
  <c r="J33" i="9"/>
  <c r="I33" i="9"/>
  <c r="H33" i="9"/>
  <c r="I32" i="9"/>
  <c r="J32" i="9" s="1"/>
  <c r="H32" i="9"/>
  <c r="J31" i="9"/>
  <c r="I31" i="9"/>
  <c r="H31" i="9"/>
  <c r="I30" i="9"/>
  <c r="J30" i="9" s="1"/>
  <c r="H30" i="9"/>
  <c r="J29" i="9"/>
  <c r="I29" i="9"/>
  <c r="H29" i="9"/>
  <c r="I28" i="9"/>
  <c r="J28" i="9" s="1"/>
  <c r="H28" i="9"/>
  <c r="J27" i="9"/>
  <c r="I27" i="9"/>
  <c r="H27" i="9"/>
  <c r="I26" i="9"/>
  <c r="J26" i="9" s="1"/>
  <c r="H26" i="9"/>
  <c r="J25" i="9"/>
  <c r="I25" i="9"/>
  <c r="H25" i="9"/>
  <c r="I24" i="9"/>
  <c r="J24" i="9" s="1"/>
  <c r="H24" i="9"/>
  <c r="I23" i="9"/>
  <c r="J23" i="9" s="1"/>
  <c r="H23" i="9"/>
  <c r="I22" i="9"/>
  <c r="J22" i="9" s="1"/>
  <c r="H22" i="9"/>
  <c r="J21" i="9"/>
  <c r="I21" i="9"/>
  <c r="H21" i="9"/>
  <c r="I20" i="9"/>
  <c r="J20" i="9" s="1"/>
  <c r="H20" i="9"/>
  <c r="I19" i="9"/>
  <c r="J19" i="9" s="1"/>
  <c r="H19" i="9"/>
  <c r="I18" i="9"/>
  <c r="J18" i="9" s="1"/>
  <c r="H18" i="9"/>
  <c r="J17" i="9"/>
  <c r="I17" i="9"/>
  <c r="H17" i="9"/>
  <c r="I16" i="9"/>
  <c r="J16" i="9" s="1"/>
  <c r="H16" i="9"/>
  <c r="I15" i="9"/>
  <c r="J15" i="9" s="1"/>
  <c r="H15" i="9"/>
  <c r="I14" i="9"/>
  <c r="J14" i="9" s="1"/>
  <c r="H14" i="9"/>
  <c r="J13" i="9"/>
  <c r="I13" i="9"/>
  <c r="H13" i="9"/>
  <c r="I12" i="9"/>
  <c r="J12" i="9" s="1"/>
  <c r="H12" i="9"/>
  <c r="I11" i="9"/>
  <c r="J11" i="9" s="1"/>
  <c r="H11" i="9"/>
  <c r="I10" i="9"/>
  <c r="J10" i="9" s="1"/>
  <c r="H10" i="9"/>
  <c r="J9" i="9"/>
  <c r="I9" i="9"/>
  <c r="H9" i="9"/>
  <c r="I8" i="9"/>
  <c r="J8" i="9" s="1"/>
  <c r="H8" i="9"/>
  <c r="I7" i="9"/>
  <c r="J7" i="9" s="1"/>
  <c r="H7" i="9"/>
  <c r="I6" i="9"/>
  <c r="I43" i="9" s="1"/>
  <c r="I44" i="9" s="1"/>
  <c r="H6" i="9"/>
  <c r="H43" i="9" s="1"/>
  <c r="G42" i="8"/>
  <c r="G43" i="8" s="1"/>
  <c r="F42" i="8"/>
  <c r="E42" i="8"/>
  <c r="E43" i="8" s="1"/>
  <c r="D42" i="8"/>
  <c r="C42" i="8"/>
  <c r="C43" i="8" s="1"/>
  <c r="B42" i="8"/>
  <c r="I41" i="8"/>
  <c r="J41" i="8" s="1"/>
  <c r="H41" i="8"/>
  <c r="J40" i="8"/>
  <c r="I40" i="8"/>
  <c r="H40" i="8"/>
  <c r="J39" i="8"/>
  <c r="I39" i="8"/>
  <c r="H39" i="8"/>
  <c r="I38" i="8"/>
  <c r="J38" i="8" s="1"/>
  <c r="H38" i="8"/>
  <c r="I37" i="8"/>
  <c r="J37" i="8" s="1"/>
  <c r="H37" i="8"/>
  <c r="J36" i="8"/>
  <c r="I36" i="8"/>
  <c r="H36" i="8"/>
  <c r="J35" i="8"/>
  <c r="I35" i="8"/>
  <c r="H35" i="8"/>
  <c r="I34" i="8"/>
  <c r="J34" i="8" s="1"/>
  <c r="H34" i="8"/>
  <c r="I33" i="8"/>
  <c r="J33" i="8" s="1"/>
  <c r="H33" i="8"/>
  <c r="J32" i="8"/>
  <c r="I32" i="8"/>
  <c r="H32" i="8"/>
  <c r="J31" i="8"/>
  <c r="I31" i="8"/>
  <c r="H31" i="8"/>
  <c r="I30" i="8"/>
  <c r="J30" i="8" s="1"/>
  <c r="H30" i="8"/>
  <c r="I29" i="8"/>
  <c r="J29" i="8" s="1"/>
  <c r="H29" i="8"/>
  <c r="J28" i="8"/>
  <c r="I28" i="8"/>
  <c r="H28" i="8"/>
  <c r="J27" i="8"/>
  <c r="I27" i="8"/>
  <c r="H27" i="8"/>
  <c r="I26" i="8"/>
  <c r="J26" i="8" s="1"/>
  <c r="H26" i="8"/>
  <c r="I25" i="8"/>
  <c r="J25" i="8" s="1"/>
  <c r="H25" i="8"/>
  <c r="J24" i="8"/>
  <c r="I24" i="8"/>
  <c r="H24" i="8"/>
  <c r="J23" i="8"/>
  <c r="I23" i="8"/>
  <c r="H23" i="8"/>
  <c r="I22" i="8"/>
  <c r="J22" i="8" s="1"/>
  <c r="H22" i="8"/>
  <c r="I21" i="8"/>
  <c r="J21" i="8" s="1"/>
  <c r="H21" i="8"/>
  <c r="J20" i="8"/>
  <c r="I20" i="8"/>
  <c r="H20" i="8"/>
  <c r="J19" i="8"/>
  <c r="I19" i="8"/>
  <c r="H19" i="8"/>
  <c r="I18" i="8"/>
  <c r="J18" i="8" s="1"/>
  <c r="H18" i="8"/>
  <c r="I17" i="8"/>
  <c r="J17" i="8" s="1"/>
  <c r="H17" i="8"/>
  <c r="J16" i="8"/>
  <c r="I16" i="8"/>
  <c r="H16" i="8"/>
  <c r="J15" i="8"/>
  <c r="I15" i="8"/>
  <c r="H15" i="8"/>
  <c r="I14" i="8"/>
  <c r="J14" i="8" s="1"/>
  <c r="H14" i="8"/>
  <c r="I13" i="8"/>
  <c r="J13" i="8" s="1"/>
  <c r="H13" i="8"/>
  <c r="J12" i="8"/>
  <c r="I12" i="8"/>
  <c r="H12" i="8"/>
  <c r="J11" i="8"/>
  <c r="I11" i="8"/>
  <c r="H11" i="8"/>
  <c r="I10" i="8"/>
  <c r="J10" i="8" s="1"/>
  <c r="H10" i="8"/>
  <c r="I9" i="8"/>
  <c r="J9" i="8" s="1"/>
  <c r="H9" i="8"/>
  <c r="J8" i="8"/>
  <c r="I8" i="8"/>
  <c r="H8" i="8"/>
  <c r="J7" i="8"/>
  <c r="I7" i="8"/>
  <c r="H7" i="8"/>
  <c r="I6" i="8"/>
  <c r="J6" i="8" s="1"/>
  <c r="H6" i="8"/>
  <c r="I5" i="8"/>
  <c r="I42" i="8" s="1"/>
  <c r="I43" i="8" s="1"/>
  <c r="H5" i="8"/>
  <c r="H42" i="8" s="1"/>
  <c r="G43" i="7"/>
  <c r="F43" i="7"/>
  <c r="E43" i="7"/>
  <c r="D43" i="7"/>
  <c r="C43" i="7"/>
  <c r="B43" i="7"/>
  <c r="I42" i="7"/>
  <c r="J42" i="7" s="1"/>
  <c r="H42" i="7"/>
  <c r="I41" i="7"/>
  <c r="J41" i="7" s="1"/>
  <c r="H41" i="7"/>
  <c r="J40" i="7"/>
  <c r="I40" i="7"/>
  <c r="H40" i="7"/>
  <c r="I39" i="7"/>
  <c r="J39" i="7" s="1"/>
  <c r="H39" i="7"/>
  <c r="I38" i="7"/>
  <c r="J38" i="7" s="1"/>
  <c r="H38" i="7"/>
  <c r="J37" i="7"/>
  <c r="I37" i="7"/>
  <c r="H37" i="7"/>
  <c r="J36" i="7"/>
  <c r="I36" i="7"/>
  <c r="H36" i="7"/>
  <c r="I35" i="7"/>
  <c r="J35" i="7" s="1"/>
  <c r="H35" i="7"/>
  <c r="I34" i="7"/>
  <c r="J34" i="7" s="1"/>
  <c r="H34" i="7"/>
  <c r="J33" i="7"/>
  <c r="I33" i="7"/>
  <c r="H33" i="7"/>
  <c r="J32" i="7"/>
  <c r="I32" i="7"/>
  <c r="H32" i="7"/>
  <c r="I31" i="7"/>
  <c r="J31" i="7" s="1"/>
  <c r="H31" i="7"/>
  <c r="I30" i="7"/>
  <c r="J30" i="7" s="1"/>
  <c r="H30" i="7"/>
  <c r="J29" i="7"/>
  <c r="I29" i="7"/>
  <c r="H29" i="7"/>
  <c r="J28" i="7"/>
  <c r="I28" i="7"/>
  <c r="H28" i="7"/>
  <c r="I27" i="7"/>
  <c r="J27" i="7" s="1"/>
  <c r="H27" i="7"/>
  <c r="I26" i="7"/>
  <c r="J26" i="7" s="1"/>
  <c r="H26" i="7"/>
  <c r="J25" i="7"/>
  <c r="I25" i="7"/>
  <c r="H25" i="7"/>
  <c r="J24" i="7"/>
  <c r="I24" i="7"/>
  <c r="H24" i="7"/>
  <c r="I23" i="7"/>
  <c r="J23" i="7" s="1"/>
  <c r="H23" i="7"/>
  <c r="I22" i="7"/>
  <c r="J22" i="7" s="1"/>
  <c r="H22" i="7"/>
  <c r="J21" i="7"/>
  <c r="I21" i="7"/>
  <c r="H21" i="7"/>
  <c r="J20" i="7"/>
  <c r="I20" i="7"/>
  <c r="H20" i="7"/>
  <c r="I19" i="7"/>
  <c r="J19" i="7" s="1"/>
  <c r="H19" i="7"/>
  <c r="I18" i="7"/>
  <c r="J18" i="7" s="1"/>
  <c r="H18" i="7"/>
  <c r="J17" i="7"/>
  <c r="I17" i="7"/>
  <c r="H17" i="7"/>
  <c r="J16" i="7"/>
  <c r="I16" i="7"/>
  <c r="H16" i="7"/>
  <c r="I15" i="7"/>
  <c r="J15" i="7" s="1"/>
  <c r="H15" i="7"/>
  <c r="I14" i="7"/>
  <c r="J14" i="7" s="1"/>
  <c r="H14" i="7"/>
  <c r="J13" i="7"/>
  <c r="I13" i="7"/>
  <c r="H13" i="7"/>
  <c r="J12" i="7"/>
  <c r="I12" i="7"/>
  <c r="H12" i="7"/>
  <c r="I11" i="7"/>
  <c r="J11" i="7" s="1"/>
  <c r="H11" i="7"/>
  <c r="I10" i="7"/>
  <c r="J10" i="7" s="1"/>
  <c r="H10" i="7"/>
  <c r="J9" i="7"/>
  <c r="I9" i="7"/>
  <c r="H9" i="7"/>
  <c r="J8" i="7"/>
  <c r="I8" i="7"/>
  <c r="H8" i="7"/>
  <c r="I7" i="7"/>
  <c r="J7" i="7" s="1"/>
  <c r="H7" i="7"/>
  <c r="I6" i="7"/>
  <c r="I43" i="7" s="1"/>
  <c r="H6" i="7"/>
  <c r="H43" i="7" s="1"/>
  <c r="D8" i="4"/>
  <c r="E8" i="4"/>
  <c r="F8" i="4"/>
  <c r="C8" i="4"/>
  <c r="G42" i="6"/>
  <c r="G43" i="6" s="1"/>
  <c r="F42" i="6"/>
  <c r="E42" i="6"/>
  <c r="E43" i="6" s="1"/>
  <c r="D42" i="6"/>
  <c r="C42" i="6"/>
  <c r="C43" i="6" s="1"/>
  <c r="B42" i="6"/>
  <c r="J41" i="6"/>
  <c r="I41" i="6"/>
  <c r="H41" i="6"/>
  <c r="I40" i="6"/>
  <c r="J40" i="6" s="1"/>
  <c r="H40" i="6"/>
  <c r="J39" i="6"/>
  <c r="I39" i="6"/>
  <c r="H39" i="6"/>
  <c r="I38" i="6"/>
  <c r="J38" i="6" s="1"/>
  <c r="H38" i="6"/>
  <c r="J37" i="6"/>
  <c r="I37" i="6"/>
  <c r="H37" i="6"/>
  <c r="I36" i="6"/>
  <c r="J36" i="6" s="1"/>
  <c r="H36" i="6"/>
  <c r="J35" i="6"/>
  <c r="I35" i="6"/>
  <c r="H35" i="6"/>
  <c r="I34" i="6"/>
  <c r="J34" i="6" s="1"/>
  <c r="H34" i="6"/>
  <c r="J33" i="6"/>
  <c r="I33" i="6"/>
  <c r="H33" i="6"/>
  <c r="I32" i="6"/>
  <c r="J32" i="6" s="1"/>
  <c r="H32" i="6"/>
  <c r="J31" i="6"/>
  <c r="I31" i="6"/>
  <c r="H31" i="6"/>
  <c r="I30" i="6"/>
  <c r="J30" i="6" s="1"/>
  <c r="H30" i="6"/>
  <c r="J29" i="6"/>
  <c r="I29" i="6"/>
  <c r="H29" i="6"/>
  <c r="I28" i="6"/>
  <c r="J28" i="6" s="1"/>
  <c r="H28" i="6"/>
  <c r="J27" i="6"/>
  <c r="I27" i="6"/>
  <c r="H27" i="6"/>
  <c r="I26" i="6"/>
  <c r="J26" i="6" s="1"/>
  <c r="H26" i="6"/>
  <c r="J25" i="6"/>
  <c r="I25" i="6"/>
  <c r="H25" i="6"/>
  <c r="I24" i="6"/>
  <c r="J24" i="6" s="1"/>
  <c r="H24" i="6"/>
  <c r="J23" i="6"/>
  <c r="I23" i="6"/>
  <c r="H23" i="6"/>
  <c r="I22" i="6"/>
  <c r="J22" i="6" s="1"/>
  <c r="H22" i="6"/>
  <c r="J21" i="6"/>
  <c r="I21" i="6"/>
  <c r="H21" i="6"/>
  <c r="I20" i="6"/>
  <c r="J20" i="6" s="1"/>
  <c r="H20" i="6"/>
  <c r="J19" i="6"/>
  <c r="I19" i="6"/>
  <c r="H19" i="6"/>
  <c r="I18" i="6"/>
  <c r="J18" i="6" s="1"/>
  <c r="H18" i="6"/>
  <c r="J17" i="6"/>
  <c r="I17" i="6"/>
  <c r="H17" i="6"/>
  <c r="I16" i="6"/>
  <c r="J16" i="6" s="1"/>
  <c r="H16" i="6"/>
  <c r="J15" i="6"/>
  <c r="I15" i="6"/>
  <c r="H15" i="6"/>
  <c r="I14" i="6"/>
  <c r="J14" i="6" s="1"/>
  <c r="H14" i="6"/>
  <c r="J13" i="6"/>
  <c r="I13" i="6"/>
  <c r="H13" i="6"/>
  <c r="I12" i="6"/>
  <c r="J12" i="6" s="1"/>
  <c r="H12" i="6"/>
  <c r="J11" i="6"/>
  <c r="I11" i="6"/>
  <c r="H11" i="6"/>
  <c r="I10" i="6"/>
  <c r="J10" i="6" s="1"/>
  <c r="H10" i="6"/>
  <c r="J9" i="6"/>
  <c r="I9" i="6"/>
  <c r="H9" i="6"/>
  <c r="I8" i="6"/>
  <c r="J8" i="6" s="1"/>
  <c r="H8" i="6"/>
  <c r="J7" i="6"/>
  <c r="I7" i="6"/>
  <c r="H7" i="6"/>
  <c r="I6" i="6"/>
  <c r="J6" i="6" s="1"/>
  <c r="H6" i="6"/>
  <c r="J5" i="6"/>
  <c r="I5" i="6"/>
  <c r="I42" i="6" s="1"/>
  <c r="I43" i="6" s="1"/>
  <c r="H5" i="6"/>
  <c r="H42" i="6" s="1"/>
  <c r="G5" i="10" l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J6" i="9"/>
  <c r="J43" i="9" s="1"/>
  <c r="J5" i="8"/>
  <c r="J42" i="8" s="1"/>
  <c r="J6" i="7"/>
  <c r="J43" i="7" s="1"/>
  <c r="J42" i="6"/>
  <c r="G42" i="10" l="1"/>
  <c r="D9" i="4" l="1"/>
  <c r="E9" i="4"/>
  <c r="F9" i="4"/>
  <c r="C9" i="4"/>
  <c r="E134" i="3" l="1"/>
  <c r="E135" i="3" s="1"/>
  <c r="D134" i="3"/>
  <c r="D135" i="3" s="1"/>
  <c r="C134" i="3"/>
  <c r="C135" i="3" s="1"/>
  <c r="B134" i="3"/>
  <c r="B135" i="3" s="1"/>
  <c r="E90" i="3"/>
  <c r="E91" i="3" s="1"/>
  <c r="D90" i="3"/>
  <c r="D91" i="3" s="1"/>
  <c r="C90" i="3"/>
  <c r="C91" i="3" s="1"/>
  <c r="B90" i="3"/>
  <c r="B91" i="3" s="1"/>
  <c r="E43" i="3"/>
  <c r="D43" i="3"/>
  <c r="D44" i="3" s="1"/>
  <c r="C43" i="3"/>
  <c r="C44" i="3" s="1"/>
  <c r="B43" i="3"/>
  <c r="B44" i="3" s="1"/>
  <c r="E44" i="3" l="1"/>
  <c r="E55" i="1"/>
  <c r="E56" i="1" s="1"/>
  <c r="D55" i="1"/>
  <c r="D56" i="1" s="1"/>
  <c r="C55" i="1"/>
  <c r="C56" i="1" s="1"/>
  <c r="B55" i="1"/>
  <c r="B56" i="1" s="1"/>
  <c r="E35" i="1"/>
  <c r="E36" i="1" s="1"/>
  <c r="D35" i="1"/>
  <c r="D36" i="1" s="1"/>
  <c r="C35" i="1"/>
  <c r="C36" i="1" s="1"/>
  <c r="B35" i="1"/>
  <c r="B36" i="1" s="1"/>
  <c r="B17" i="1" l="1"/>
  <c r="B18" i="1" s="1"/>
  <c r="C17" i="1"/>
  <c r="C18" i="1" s="1"/>
  <c r="D17" i="1"/>
  <c r="D18" i="1" s="1"/>
  <c r="E17" i="1"/>
  <c r="E18" i="1" s="1"/>
</calcChain>
</file>

<file path=xl/sharedStrings.xml><?xml version="1.0" encoding="utf-8"?>
<sst xmlns="http://schemas.openxmlformats.org/spreadsheetml/2006/main" count="463" uniqueCount="93">
  <si>
    <t>MONTH</t>
  </si>
  <si>
    <t>MAY</t>
  </si>
  <si>
    <t>TOTAL</t>
  </si>
  <si>
    <t xml:space="preserve">      FIG. IN LITRES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</si>
  <si>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</si>
  <si>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</si>
  <si>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</si>
  <si>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</si>
  <si>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</si>
  <si>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</si>
  <si>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</si>
  <si>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</si>
  <si>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</si>
  <si>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</si>
  <si>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</si>
  <si>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ANNUAL AVG.</t>
  </si>
  <si>
    <t>PETROLEUM PRODUCTS IMPORT ON MONTHLY BASIS (AGO)</t>
  </si>
  <si>
    <t>PETROLEUM PRODUCTS IMPORT ON MONTHLY BASIS (DPK)</t>
  </si>
  <si>
    <t>STATE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</si>
  <si>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</si>
  <si>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</si>
  <si>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</si>
  <si>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</si>
  <si>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</si>
  <si>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</si>
  <si>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</si>
  <si>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</si>
  <si>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</si>
  <si>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</si>
  <si>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</si>
  <si>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</si>
  <si>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</si>
  <si>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</si>
  <si>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</si>
  <si>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</si>
  <si>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</si>
  <si>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</si>
  <si>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</si>
  <si>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</si>
  <si>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</si>
  <si>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</si>
  <si>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</si>
  <si>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</si>
  <si>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</si>
  <si>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</si>
  <si>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</si>
  <si>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</si>
  <si>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</si>
  <si>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</si>
  <si>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</si>
  <si>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</si>
  <si>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</si>
  <si>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</si>
  <si>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</si>
  <si>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</si>
  <si>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</si>
  <si>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ANNUAL  AVG.</t>
  </si>
  <si>
    <t xml:space="preserve">STATE CONSUMPTION ANALYSIS FOR 2014 - 2017  (AGO)              FIGURE IN LITRES                           </t>
  </si>
  <si>
    <t xml:space="preserve">STATE CONSUMPTION ANALYSIS FOR 2014 - 2017  (HHK)              FIGURE IN LITRES                           </t>
  </si>
  <si>
    <t>Q1 2018 PETROLEUM MONTHLY PRODUCTS IMPORTATION SUMMARY.</t>
  </si>
  <si>
    <t>FIGURE IN LITRES</t>
  </si>
  <si>
    <t>PMS</t>
  </si>
  <si>
    <t>AGO</t>
  </si>
  <si>
    <t>HHK</t>
  </si>
  <si>
    <t>ATK</t>
  </si>
  <si>
    <t>PETROLEUM PRODUCTS IMPORT ON MONTHLY BASIS (PMS) REVISED</t>
  </si>
  <si>
    <t>DAILY AVG.</t>
  </si>
  <si>
    <t>DAILY AVERAGE FOR Q1 2018 AVERAGE</t>
  </si>
  <si>
    <t>STATE DISTRIBUTION OF TRUCK-OUT  VOLUME FOR 1ST  QUARTER 2018</t>
  </si>
  <si>
    <t>JANUARY, 2018</t>
  </si>
  <si>
    <t>FEBRUARY, 2018</t>
  </si>
  <si>
    <t>MARCH; 2018</t>
  </si>
  <si>
    <t>1ST QUARTER 2018</t>
  </si>
  <si>
    <t>NO OF TRKS</t>
  </si>
  <si>
    <t>VOLUME IN LITRES</t>
  </si>
  <si>
    <t>Q1 AVG IN LITRES</t>
  </si>
  <si>
    <t>MONTHLY AVG</t>
  </si>
  <si>
    <t>Q1 DAILY AVG IN LITRES</t>
  </si>
  <si>
    <t>STATE DISTRIBUTION OF TRUCK-OUT  VOLUME FOR 1ST QUARTER 2018</t>
  </si>
  <si>
    <t>PREMIUM MOTOR SPIRIT</t>
  </si>
  <si>
    <t>AUTOMOTIVE GAS OIL</t>
  </si>
  <si>
    <t>HOUSEHOLD KEROSENE</t>
  </si>
  <si>
    <t>AVIATION  TURBINE  KEROSENE</t>
  </si>
  <si>
    <t>NT</t>
  </si>
  <si>
    <t>TQL</t>
  </si>
  <si>
    <t>% SHARE</t>
  </si>
  <si>
    <t>Q1 DAILY AVG.</t>
  </si>
  <si>
    <t>REVISED 2014-2017</t>
  </si>
  <si>
    <t xml:space="preserve">STATE CONSUMPTION ANALYSIS (BASED ON TRUCK OUT) FOR 2014 - 2017  (PMS)              FIGURE IN LITRES                           </t>
  </si>
  <si>
    <t>PREMIUM MOTOR SPIRIT (PMS) (truck out)</t>
  </si>
  <si>
    <t>AUTOMOTIVE GAS OIL (AGO) (truck out)</t>
  </si>
  <si>
    <t>HOUSEHOLD KEROSENE (HHK) (truck out)</t>
  </si>
  <si>
    <t>AVIATION TURBINE KEROSENE (ATK) (truck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</si>
</sst>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;[Red]#,##0"/>
    <numFmt numFmtId="166" formatCode="0_ ;\-0\ "/>
    <numFmt numFmtId="171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3">
    <xf numFmtId="0" fontId="0" fillId="0" borderId="0" xfId="0"/>
    <xf numFmtId="0" fontId="1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165" fontId="2" fillId="3" borderId="13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0" fillId="0" borderId="0" xfId="0" applyBorder="1"/>
    <xf numFmtId="0" fontId="7" fillId="0" borderId="0" xfId="0" applyFont="1" applyBorder="1" applyAlignment="1"/>
    <xf numFmtId="0" fontId="10" fillId="2" borderId="13" xfId="0" applyFont="1" applyFill="1" applyBorder="1"/>
    <xf numFmtId="0" fontId="10" fillId="2" borderId="18" xfId="0" applyFont="1" applyFill="1" applyBorder="1" applyAlignment="1">
      <alignment horizontal="center"/>
    </xf>
    <xf numFmtId="166" fontId="10" fillId="2" borderId="19" xfId="1" applyNumberFormat="1" applyFont="1" applyFill="1" applyBorder="1" applyAlignment="1">
      <alignment horizontal="center"/>
    </xf>
    <xf numFmtId="0" fontId="11" fillId="0" borderId="5" xfId="0" applyFont="1" applyBorder="1"/>
    <xf numFmtId="3" fontId="12" fillId="0" borderId="6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11" fillId="0" borderId="20" xfId="0" applyFont="1" applyBorder="1"/>
    <xf numFmtId="0" fontId="10" fillId="0" borderId="21" xfId="0" applyFont="1" applyBorder="1"/>
    <xf numFmtId="3" fontId="6" fillId="2" borderId="22" xfId="1" applyNumberFormat="1" applyFont="1" applyFill="1" applyBorder="1" applyAlignment="1">
      <alignment horizontal="center"/>
    </xf>
    <xf numFmtId="3" fontId="6" fillId="2" borderId="23" xfId="1" applyNumberFormat="1" applyFont="1" applyFill="1" applyBorder="1" applyAlignment="1">
      <alignment horizontal="center"/>
    </xf>
    <xf numFmtId="0" fontId="10" fillId="5" borderId="21" xfId="0" applyFont="1" applyFill="1" applyBorder="1"/>
    <xf numFmtId="3" fontId="6" fillId="5" borderId="22" xfId="1" applyNumberFormat="1" applyFont="1" applyFill="1" applyBorder="1" applyAlignment="1">
      <alignment horizontal="center"/>
    </xf>
    <xf numFmtId="3" fontId="6" fillId="5" borderId="23" xfId="1" applyNumberFormat="1" applyFont="1" applyFill="1" applyBorder="1" applyAlignment="1">
      <alignment horizontal="center"/>
    </xf>
    <xf numFmtId="0" fontId="6" fillId="0" borderId="0" xfId="0" applyFont="1"/>
    <xf numFmtId="0" fontId="9" fillId="4" borderId="15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171" fontId="0" fillId="0" borderId="0" xfId="1" applyNumberFormat="1" applyFont="1"/>
    <xf numFmtId="171" fontId="0" fillId="0" borderId="0" xfId="1" applyNumberFormat="1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0" fillId="0" borderId="0" xfId="0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65" fontId="11" fillId="0" borderId="5" xfId="0" applyNumberFormat="1" applyFont="1" applyBorder="1"/>
    <xf numFmtId="3" fontId="14" fillId="0" borderId="6" xfId="0" applyNumberFormat="1" applyFont="1" applyBorder="1"/>
    <xf numFmtId="165" fontId="11" fillId="7" borderId="5" xfId="0" applyNumberFormat="1" applyFont="1" applyFill="1" applyBorder="1"/>
    <xf numFmtId="3" fontId="11" fillId="7" borderId="6" xfId="0" applyNumberFormat="1" applyFont="1" applyFill="1" applyBorder="1"/>
    <xf numFmtId="0" fontId="11" fillId="3" borderId="8" xfId="0" applyFont="1" applyFill="1" applyBorder="1"/>
    <xf numFmtId="165" fontId="11" fillId="3" borderId="9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7" fontId="15" fillId="8" borderId="4" xfId="0" applyNumberFormat="1" applyFont="1" applyFill="1" applyBorder="1" applyAlignment="1">
      <alignment horizontal="center"/>
    </xf>
    <xf numFmtId="0" fontId="11" fillId="0" borderId="27" xfId="0" applyFont="1" applyBorder="1"/>
    <xf numFmtId="0" fontId="16" fillId="0" borderId="27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" fontId="11" fillId="2" borderId="28" xfId="0" applyNumberFormat="1" applyFont="1" applyFill="1" applyBorder="1" applyAlignment="1">
      <alignment horizontal="center"/>
    </xf>
    <xf numFmtId="17" fontId="11" fillId="2" borderId="29" xfId="0" applyNumberFormat="1" applyFont="1" applyFill="1" applyBorder="1" applyAlignment="1">
      <alignment horizontal="center"/>
    </xf>
    <xf numFmtId="17" fontId="11" fillId="7" borderId="28" xfId="0" applyNumberFormat="1" applyFont="1" applyFill="1" applyBorder="1" applyAlignment="1">
      <alignment horizontal="center"/>
    </xf>
    <xf numFmtId="17" fontId="11" fillId="7" borderId="29" xfId="0" applyNumberFormat="1" applyFont="1" applyFill="1" applyBorder="1" applyAlignment="1">
      <alignment horizontal="center"/>
    </xf>
    <xf numFmtId="17" fontId="11" fillId="6" borderId="28" xfId="0" applyNumberFormat="1" applyFont="1" applyFill="1" applyBorder="1" applyAlignment="1">
      <alignment horizontal="center"/>
    </xf>
    <xf numFmtId="17" fontId="11" fillId="6" borderId="29" xfId="0" applyNumberFormat="1" applyFont="1" applyFill="1" applyBorder="1" applyAlignment="1">
      <alignment horizontal="center"/>
    </xf>
    <xf numFmtId="17" fontId="11" fillId="6" borderId="30" xfId="0" applyNumberFormat="1" applyFont="1" applyFill="1" applyBorder="1" applyAlignment="1">
      <alignment horizontal="center"/>
    </xf>
    <xf numFmtId="17" fontId="11" fillId="6" borderId="31" xfId="0" applyNumberFormat="1" applyFont="1" applyFill="1" applyBorder="1" applyAlignment="1">
      <alignment horizontal="center"/>
    </xf>
    <xf numFmtId="17" fontId="11" fillId="6" borderId="32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6" xfId="1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 vertical="center"/>
    </xf>
    <xf numFmtId="0" fontId="11" fillId="8" borderId="5" xfId="0" applyFont="1" applyFill="1" applyBorder="1"/>
    <xf numFmtId="3" fontId="11" fillId="8" borderId="6" xfId="0" applyNumberFormat="1" applyFont="1" applyFill="1" applyBorder="1" applyAlignment="1">
      <alignment horizontal="center"/>
    </xf>
    <xf numFmtId="3" fontId="11" fillId="8" borderId="7" xfId="0" applyNumberFormat="1" applyFont="1" applyFill="1" applyBorder="1" applyAlignment="1">
      <alignment horizontal="center" vertical="center"/>
    </xf>
    <xf numFmtId="0" fontId="11" fillId="5" borderId="5" xfId="0" applyFont="1" applyFill="1" applyBorder="1"/>
    <xf numFmtId="3" fontId="11" fillId="5" borderId="6" xfId="0" applyNumberFormat="1" applyFont="1" applyFill="1" applyBorder="1" applyAlignment="1">
      <alignment horizontal="center"/>
    </xf>
    <xf numFmtId="3" fontId="11" fillId="5" borderId="7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9" fillId="0" borderId="2" xfId="0" applyFont="1" applyBorder="1"/>
    <xf numFmtId="17" fontId="9" fillId="2" borderId="2" xfId="0" applyNumberFormat="1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/>
    </xf>
    <xf numFmtId="17" fontId="9" fillId="2" borderId="4" xfId="0" applyNumberFormat="1" applyFont="1" applyFill="1" applyBorder="1" applyAlignment="1">
      <alignment horizontal="center"/>
    </xf>
    <xf numFmtId="17" fontId="9" fillId="3" borderId="2" xfId="0" applyNumberFormat="1" applyFont="1" applyFill="1" applyBorder="1" applyAlignment="1">
      <alignment horizontal="center"/>
    </xf>
    <xf numFmtId="17" fontId="9" fillId="3" borderId="3" xfId="0" applyNumberFormat="1" applyFont="1" applyFill="1" applyBorder="1" applyAlignment="1">
      <alignment horizontal="center"/>
    </xf>
    <xf numFmtId="17" fontId="9" fillId="14" borderId="21" xfId="0" applyNumberFormat="1" applyFont="1" applyFill="1" applyBorder="1" applyAlignment="1">
      <alignment horizontal="center"/>
    </xf>
    <xf numFmtId="17" fontId="9" fillId="14" borderId="22" xfId="0" applyNumberFormat="1" applyFont="1" applyFill="1" applyBorder="1" applyAlignment="1">
      <alignment horizontal="center"/>
    </xf>
    <xf numFmtId="17" fontId="9" fillId="14" borderId="23" xfId="0" applyNumberFormat="1" applyFont="1" applyFill="1" applyBorder="1" applyAlignment="1">
      <alignment horizontal="center"/>
    </xf>
    <xf numFmtId="17" fontId="9" fillId="8" borderId="2" xfId="0" applyNumberFormat="1" applyFont="1" applyFill="1" applyBorder="1" applyAlignment="1">
      <alignment horizontal="center"/>
    </xf>
    <xf numFmtId="17" fontId="9" fillId="8" borderId="3" xfId="0" applyNumberFormat="1" applyFont="1" applyFill="1" applyBorder="1" applyAlignment="1">
      <alignment horizontal="center"/>
    </xf>
    <xf numFmtId="17" fontId="9" fillId="8" borderId="4" xfId="0" applyNumberFormat="1" applyFont="1" applyFill="1" applyBorder="1" applyAlignment="1">
      <alignment horizontal="center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/>
    <xf numFmtId="3" fontId="9" fillId="0" borderId="27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4" fontId="9" fillId="0" borderId="37" xfId="0" applyNumberFormat="1" applyFont="1" applyBorder="1" applyAlignment="1">
      <alignment horizontal="center" vertical="center"/>
    </xf>
    <xf numFmtId="3" fontId="9" fillId="0" borderId="38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9" fillId="0" borderId="25" xfId="0" applyFont="1" applyBorder="1"/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26" xfId="0" applyFont="1" applyBorder="1"/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9" fillId="15" borderId="42" xfId="0" applyFont="1" applyFill="1" applyBorder="1"/>
    <xf numFmtId="3" fontId="9" fillId="15" borderId="43" xfId="0" applyNumberFormat="1" applyFont="1" applyFill="1" applyBorder="1" applyAlignment="1">
      <alignment horizontal="center"/>
    </xf>
    <xf numFmtId="3" fontId="9" fillId="15" borderId="44" xfId="0" applyNumberFormat="1" applyFont="1" applyFill="1" applyBorder="1" applyAlignment="1">
      <alignment horizontal="center"/>
    </xf>
    <xf numFmtId="4" fontId="9" fillId="15" borderId="45" xfId="0" applyNumberFormat="1" applyFont="1" applyFill="1" applyBorder="1" applyAlignment="1">
      <alignment horizontal="center" vertical="center"/>
    </xf>
    <xf numFmtId="3" fontId="9" fillId="15" borderId="42" xfId="0" applyNumberFormat="1" applyFont="1" applyFill="1" applyBorder="1" applyAlignment="1">
      <alignment horizontal="center" vertical="center"/>
    </xf>
    <xf numFmtId="3" fontId="9" fillId="15" borderId="30" xfId="0" applyNumberFormat="1" applyFont="1" applyFill="1" applyBorder="1" applyAlignment="1">
      <alignment horizontal="center" vertical="center"/>
    </xf>
    <xf numFmtId="4" fontId="9" fillId="15" borderId="30" xfId="0" applyNumberFormat="1" applyFont="1" applyFill="1" applyBorder="1" applyAlignment="1">
      <alignment horizontal="center" vertical="center"/>
    </xf>
    <xf numFmtId="3" fontId="9" fillId="15" borderId="33" xfId="0" applyNumberFormat="1" applyFont="1" applyFill="1" applyBorder="1" applyAlignment="1">
      <alignment horizontal="center"/>
    </xf>
    <xf numFmtId="3" fontId="9" fillId="15" borderId="34" xfId="0" applyNumberFormat="1" applyFont="1" applyFill="1" applyBorder="1" applyAlignment="1">
      <alignment horizontal="center"/>
    </xf>
    <xf numFmtId="4" fontId="9" fillId="15" borderId="35" xfId="0" applyNumberFormat="1" applyFont="1" applyFill="1" applyBorder="1" applyAlignment="1">
      <alignment horizontal="center" vertical="center"/>
    </xf>
    <xf numFmtId="3" fontId="10" fillId="16" borderId="2" xfId="0" applyNumberFormat="1" applyFont="1" applyFill="1" applyBorder="1" applyAlignment="1">
      <alignment horizontal="left"/>
    </xf>
    <xf numFmtId="3" fontId="9" fillId="16" borderId="21" xfId="0" applyNumberFormat="1" applyFont="1" applyFill="1" applyBorder="1" applyAlignment="1">
      <alignment horizontal="center"/>
    </xf>
    <xf numFmtId="3" fontId="9" fillId="16" borderId="22" xfId="0" applyNumberFormat="1" applyFont="1" applyFill="1" applyBorder="1" applyAlignment="1">
      <alignment horizontal="center"/>
    </xf>
    <xf numFmtId="3" fontId="9" fillId="16" borderId="23" xfId="0" applyNumberFormat="1" applyFont="1" applyFill="1" applyBorder="1" applyAlignment="1">
      <alignment horizontal="center"/>
    </xf>
    <xf numFmtId="3" fontId="9" fillId="16" borderId="46" xfId="0" applyNumberFormat="1" applyFont="1" applyFill="1" applyBorder="1" applyAlignment="1">
      <alignment horizontal="center"/>
    </xf>
    <xf numFmtId="0" fontId="19" fillId="0" borderId="0" xfId="0" applyFont="1"/>
    <xf numFmtId="0" fontId="17" fillId="0" borderId="0" xfId="0" applyFont="1" applyAlignment="1"/>
    <xf numFmtId="0" fontId="20" fillId="0" borderId="0" xfId="0" applyFont="1"/>
    <xf numFmtId="0" fontId="18" fillId="0" borderId="0" xfId="0" applyFont="1" applyAlignment="1"/>
    <xf numFmtId="17" fontId="16" fillId="9" borderId="28" xfId="0" applyNumberFormat="1" applyFont="1" applyFill="1" applyBorder="1" applyAlignment="1">
      <alignment horizontal="center"/>
    </xf>
    <xf numFmtId="17" fontId="16" fillId="9" borderId="29" xfId="0" applyNumberFormat="1" applyFont="1" applyFill="1" applyBorder="1" applyAlignment="1">
      <alignment horizontal="center"/>
    </xf>
    <xf numFmtId="17" fontId="16" fillId="10" borderId="28" xfId="0" applyNumberFormat="1" applyFont="1" applyFill="1" applyBorder="1" applyAlignment="1">
      <alignment horizontal="center"/>
    </xf>
    <xf numFmtId="17" fontId="16" fillId="10" borderId="29" xfId="0" applyNumberFormat="1" applyFont="1" applyFill="1" applyBorder="1" applyAlignment="1">
      <alignment horizontal="center"/>
    </xf>
    <xf numFmtId="17" fontId="16" fillId="11" borderId="28" xfId="0" applyNumberFormat="1" applyFont="1" applyFill="1" applyBorder="1" applyAlignment="1">
      <alignment horizontal="center"/>
    </xf>
    <xf numFmtId="17" fontId="16" fillId="11" borderId="29" xfId="0" applyNumberFormat="1" applyFont="1" applyFill="1" applyBorder="1" applyAlignment="1">
      <alignment horizontal="center"/>
    </xf>
    <xf numFmtId="17" fontId="21" fillId="11" borderId="30" xfId="0" applyNumberFormat="1" applyFont="1" applyFill="1" applyBorder="1" applyAlignment="1">
      <alignment horizontal="center"/>
    </xf>
    <xf numFmtId="17" fontId="21" fillId="11" borderId="31" xfId="0" applyNumberFormat="1" applyFont="1" applyFill="1" applyBorder="1" applyAlignment="1">
      <alignment horizontal="center"/>
    </xf>
    <xf numFmtId="17" fontId="21" fillId="11" borderId="32" xfId="0" applyNumberFormat="1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 vertical="center"/>
    </xf>
    <xf numFmtId="3" fontId="23" fillId="0" borderId="6" xfId="1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/>
    <xf numFmtId="3" fontId="16" fillId="12" borderId="6" xfId="0" applyNumberFormat="1" applyFont="1" applyFill="1" applyBorder="1" applyAlignment="1">
      <alignment horizontal="center"/>
    </xf>
    <xf numFmtId="3" fontId="21" fillId="12" borderId="6" xfId="0" applyNumberFormat="1" applyFont="1" applyFill="1" applyBorder="1" applyAlignment="1">
      <alignment horizontal="center"/>
    </xf>
    <xf numFmtId="3" fontId="21" fillId="12" borderId="7" xfId="0" applyNumberFormat="1" applyFont="1" applyFill="1" applyBorder="1" applyAlignment="1">
      <alignment horizontal="center" vertical="center"/>
    </xf>
    <xf numFmtId="0" fontId="16" fillId="13" borderId="5" xfId="0" applyFont="1" applyFill="1" applyBorder="1"/>
    <xf numFmtId="3" fontId="16" fillId="13" borderId="6" xfId="0" applyNumberFormat="1" applyFont="1" applyFill="1" applyBorder="1" applyAlignment="1">
      <alignment horizontal="center"/>
    </xf>
    <xf numFmtId="3" fontId="21" fillId="13" borderId="6" xfId="0" applyNumberFormat="1" applyFont="1" applyFill="1" applyBorder="1" applyAlignment="1">
      <alignment horizontal="center"/>
    </xf>
    <xf numFmtId="3" fontId="21" fillId="13" borderId="7" xfId="0" applyNumberFormat="1" applyFont="1" applyFill="1" applyBorder="1" applyAlignment="1">
      <alignment horizontal="center" vertical="center"/>
    </xf>
    <xf numFmtId="0" fontId="2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%20Yemi%20K/AppData/Local/Temp/wz1f3e/2%20NBS%202018%20%20Quarterly%20%20STATE%20%20ANALYSIS%20OF%20TRUCK%20OUT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8 PMS   "/>
      <sheetName val="Q1 2018 AGO"/>
      <sheetName val="Q1 2018 HHK"/>
      <sheetName val="Q1 2018 ATK"/>
      <sheetName val="Q1 2018 4 PRDTS  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4738-11DC-44D3-B65C-23E3EDE2522E}">
  <dimension ref="B2:F9"/>
  <sheetViews>
    <sheetView workbookViewId="0">
      <selection activeCell="E16" sqref="E16"/>
    </sheetView>
  </sheetViews>
  <sheetFormatPr defaultRowHeight="15" x14ac:dyDescent="0.25"/>
  <cols>
    <col min="2" max="2" width="39.140625" customWidth="1"/>
    <col min="3" max="3" width="16" bestFit="1" customWidth="1"/>
    <col min="4" max="4" width="14.140625" bestFit="1" customWidth="1"/>
    <col min="5" max="5" width="12.7109375" bestFit="1" customWidth="1"/>
    <col min="6" max="6" width="14.140625" bestFit="1" customWidth="1"/>
  </cols>
  <sheetData>
    <row r="2" spans="2:6" ht="15.75" thickBot="1" x14ac:dyDescent="0.3"/>
    <row r="3" spans="2:6" ht="16.5" thickBot="1" x14ac:dyDescent="0.3">
      <c r="B3" s="50" t="s">
        <v>59</v>
      </c>
      <c r="C3" s="51"/>
      <c r="D3" s="51"/>
      <c r="E3" s="51"/>
      <c r="F3" s="51"/>
    </row>
    <row r="4" spans="2:6" ht="15.75" x14ac:dyDescent="0.25">
      <c r="B4" s="52" t="s">
        <v>60</v>
      </c>
      <c r="C4" s="53" t="s">
        <v>61</v>
      </c>
      <c r="D4" s="53" t="s">
        <v>62</v>
      </c>
      <c r="E4" s="53" t="s">
        <v>63</v>
      </c>
      <c r="F4" s="53" t="s">
        <v>64</v>
      </c>
    </row>
    <row r="5" spans="2:6" ht="15.75" x14ac:dyDescent="0.25">
      <c r="B5" s="54" t="s">
        <v>4</v>
      </c>
      <c r="C5" s="55">
        <v>1532800028</v>
      </c>
      <c r="D5" s="55">
        <v>282802798</v>
      </c>
      <c r="E5" s="55">
        <v>34258514</v>
      </c>
      <c r="F5" s="55">
        <v>49037113</v>
      </c>
    </row>
    <row r="6" spans="2:6" ht="15.75" x14ac:dyDescent="0.25">
      <c r="B6" s="54" t="s">
        <v>5</v>
      </c>
      <c r="C6" s="55">
        <v>1730119386</v>
      </c>
      <c r="D6" s="55">
        <v>330835694</v>
      </c>
      <c r="E6" s="55">
        <v>27158292</v>
      </c>
      <c r="F6" s="55">
        <v>40092398</v>
      </c>
    </row>
    <row r="7" spans="2:6" ht="15.75" x14ac:dyDescent="0.25">
      <c r="B7" s="54" t="s">
        <v>6</v>
      </c>
      <c r="C7" s="55">
        <v>2407418484</v>
      </c>
      <c r="D7" s="55">
        <v>340826827</v>
      </c>
      <c r="E7" s="55">
        <v>5497905</v>
      </c>
      <c r="F7" s="55">
        <v>32937506</v>
      </c>
    </row>
    <row r="8" spans="2:6" ht="15.75" x14ac:dyDescent="0.25">
      <c r="B8" s="56" t="s">
        <v>2</v>
      </c>
      <c r="C8" s="57">
        <f>SUM(C5:C7)</f>
        <v>5670337898</v>
      </c>
      <c r="D8" s="57">
        <f t="shared" ref="D8:F8" si="0">SUM(D5:D7)</f>
        <v>954465319</v>
      </c>
      <c r="E8" s="57">
        <f t="shared" si="0"/>
        <v>66914711</v>
      </c>
      <c r="F8" s="57">
        <f t="shared" si="0"/>
        <v>122067017</v>
      </c>
    </row>
    <row r="9" spans="2:6" ht="16.5" thickBot="1" x14ac:dyDescent="0.3">
      <c r="B9" s="58" t="s">
        <v>67</v>
      </c>
      <c r="C9" s="59">
        <f>C8/(31+28+31)</f>
        <v>63003754.422222219</v>
      </c>
      <c r="D9" s="59">
        <f t="shared" ref="D9:F9" si="1">D8/(31+28+31)</f>
        <v>10605170.211111112</v>
      </c>
      <c r="E9" s="59">
        <f t="shared" si="1"/>
        <v>743496.7888888889</v>
      </c>
      <c r="F9" s="59">
        <f t="shared" si="1"/>
        <v>1356300.1888888888</v>
      </c>
    </row>
  </sheetData>
  <mergeCells count="1">
    <mergeCell ref="B3:F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65DF-1A1F-4030-BD50-40D2D58992F4}">
  <dimension ref="A1:J43"/>
  <sheetViews>
    <sheetView workbookViewId="0">
      <selection activeCell="A2" sqref="A2"/>
    </sheetView>
  </sheetViews>
  <sheetFormatPr defaultRowHeight="15.75" x14ac:dyDescent="0.25"/>
  <cols>
    <col min="1" max="1" width="20.5703125" style="145" customWidth="1"/>
    <col min="2" max="2" width="19.28515625" style="145" customWidth="1"/>
    <col min="3" max="3" width="24" style="145" customWidth="1"/>
    <col min="4" max="4" width="17.7109375" style="145" customWidth="1"/>
    <col min="5" max="5" width="23" style="145" customWidth="1"/>
    <col min="6" max="6" width="22.85546875" style="145" customWidth="1"/>
    <col min="7" max="7" width="24.28515625" style="145" customWidth="1"/>
    <col min="8" max="8" width="15.42578125" style="172" customWidth="1"/>
    <col min="9" max="9" width="21.85546875" style="172" customWidth="1"/>
    <col min="10" max="10" width="26.5703125" style="172" customWidth="1"/>
    <col min="11" max="16384" width="9.140625" style="145"/>
  </cols>
  <sheetData>
    <row r="1" spans="1:10" ht="18.75" customHeight="1" x14ac:dyDescent="0.25">
      <c r="A1" s="144" t="s">
        <v>68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32.25" customHeight="1" thickBot="1" x14ac:dyDescent="0.3">
      <c r="A2" s="146" t="s">
        <v>89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25">
      <c r="A3" s="64"/>
      <c r="B3" s="147" t="s">
        <v>69</v>
      </c>
      <c r="C3" s="148"/>
      <c r="D3" s="149" t="s">
        <v>70</v>
      </c>
      <c r="E3" s="150"/>
      <c r="F3" s="151" t="s">
        <v>71</v>
      </c>
      <c r="G3" s="152"/>
      <c r="H3" s="153" t="s">
        <v>72</v>
      </c>
      <c r="I3" s="154"/>
      <c r="J3" s="155"/>
    </row>
    <row r="4" spans="1:10" x14ac:dyDescent="0.25">
      <c r="A4" s="156" t="s">
        <v>18</v>
      </c>
      <c r="B4" s="157" t="s">
        <v>73</v>
      </c>
      <c r="C4" s="157" t="s">
        <v>74</v>
      </c>
      <c r="D4" s="157" t="s">
        <v>73</v>
      </c>
      <c r="E4" s="157" t="s">
        <v>74</v>
      </c>
      <c r="F4" s="157" t="s">
        <v>73</v>
      </c>
      <c r="G4" s="157" t="s">
        <v>74</v>
      </c>
      <c r="H4" s="158" t="s">
        <v>73</v>
      </c>
      <c r="I4" s="158" t="s">
        <v>74</v>
      </c>
      <c r="J4" s="159" t="s">
        <v>77</v>
      </c>
    </row>
    <row r="5" spans="1:10" x14ac:dyDescent="0.25">
      <c r="A5" s="156" t="s">
        <v>19</v>
      </c>
      <c r="B5" s="160">
        <v>734</v>
      </c>
      <c r="C5" s="160">
        <v>29301870</v>
      </c>
      <c r="D5" s="160">
        <v>685</v>
      </c>
      <c r="E5" s="160">
        <v>27754158</v>
      </c>
      <c r="F5" s="161">
        <v>1148</v>
      </c>
      <c r="G5" s="161">
        <v>46483676</v>
      </c>
      <c r="H5" s="162">
        <f t="shared" ref="H5:I20" si="0">B5+D5+F5</f>
        <v>2567</v>
      </c>
      <c r="I5" s="162">
        <f t="shared" si="0"/>
        <v>103539704</v>
      </c>
      <c r="J5" s="163">
        <f>I5/90</f>
        <v>1150441.1555555556</v>
      </c>
    </row>
    <row r="6" spans="1:10" x14ac:dyDescent="0.25">
      <c r="A6" s="156" t="s">
        <v>20</v>
      </c>
      <c r="B6" s="160">
        <v>1118</v>
      </c>
      <c r="C6" s="160">
        <v>47318146</v>
      </c>
      <c r="D6" s="160">
        <v>1154</v>
      </c>
      <c r="E6" s="160">
        <v>49010684</v>
      </c>
      <c r="F6" s="161">
        <v>1299</v>
      </c>
      <c r="G6" s="161">
        <v>55836793</v>
      </c>
      <c r="H6" s="162">
        <f t="shared" si="0"/>
        <v>3571</v>
      </c>
      <c r="I6" s="162">
        <f t="shared" si="0"/>
        <v>152165623</v>
      </c>
      <c r="J6" s="163">
        <f t="shared" ref="J6:J41" si="1">I6/90</f>
        <v>1690729.1444444444</v>
      </c>
    </row>
    <row r="7" spans="1:10" x14ac:dyDescent="0.25">
      <c r="A7" s="156" t="s">
        <v>21</v>
      </c>
      <c r="B7" s="160">
        <v>644</v>
      </c>
      <c r="C7" s="160">
        <v>23475464</v>
      </c>
      <c r="D7" s="160">
        <v>694</v>
      </c>
      <c r="E7" s="160">
        <v>25257695</v>
      </c>
      <c r="F7" s="161">
        <v>1024</v>
      </c>
      <c r="G7" s="161">
        <v>37626385</v>
      </c>
      <c r="H7" s="162">
        <f t="shared" si="0"/>
        <v>2362</v>
      </c>
      <c r="I7" s="162">
        <f t="shared" si="0"/>
        <v>86359544</v>
      </c>
      <c r="J7" s="163">
        <f t="shared" si="1"/>
        <v>959550.48888888885</v>
      </c>
    </row>
    <row r="8" spans="1:10" x14ac:dyDescent="0.25">
      <c r="A8" s="156" t="s">
        <v>22</v>
      </c>
      <c r="B8" s="160">
        <v>1080</v>
      </c>
      <c r="C8" s="160">
        <v>45599910</v>
      </c>
      <c r="D8" s="160">
        <v>1096</v>
      </c>
      <c r="E8" s="160">
        <v>47625155</v>
      </c>
      <c r="F8" s="161">
        <v>1262</v>
      </c>
      <c r="G8" s="161">
        <v>55095560</v>
      </c>
      <c r="H8" s="162">
        <f t="shared" si="0"/>
        <v>3438</v>
      </c>
      <c r="I8" s="162">
        <f t="shared" si="0"/>
        <v>148320625</v>
      </c>
      <c r="J8" s="163">
        <f t="shared" si="1"/>
        <v>1648006.9444444445</v>
      </c>
    </row>
    <row r="9" spans="1:10" x14ac:dyDescent="0.25">
      <c r="A9" s="156" t="s">
        <v>23</v>
      </c>
      <c r="B9" s="160">
        <v>105</v>
      </c>
      <c r="C9" s="160">
        <v>4732002</v>
      </c>
      <c r="D9" s="160">
        <v>153</v>
      </c>
      <c r="E9" s="160">
        <v>6759911</v>
      </c>
      <c r="F9" s="161">
        <v>244</v>
      </c>
      <c r="G9" s="161">
        <v>10709907</v>
      </c>
      <c r="H9" s="162">
        <f t="shared" si="0"/>
        <v>502</v>
      </c>
      <c r="I9" s="162">
        <f t="shared" si="0"/>
        <v>22201820</v>
      </c>
      <c r="J9" s="163">
        <f t="shared" si="1"/>
        <v>246686.88888888888</v>
      </c>
    </row>
    <row r="10" spans="1:10" x14ac:dyDescent="0.25">
      <c r="A10" s="156" t="s">
        <v>24</v>
      </c>
      <c r="B10" s="160">
        <v>96</v>
      </c>
      <c r="C10" s="160">
        <v>3781001</v>
      </c>
      <c r="D10" s="160">
        <v>150</v>
      </c>
      <c r="E10" s="160">
        <v>5776498</v>
      </c>
      <c r="F10" s="161">
        <v>214</v>
      </c>
      <c r="G10" s="161">
        <v>8194673</v>
      </c>
      <c r="H10" s="162">
        <f t="shared" si="0"/>
        <v>460</v>
      </c>
      <c r="I10" s="162">
        <f t="shared" si="0"/>
        <v>17752172</v>
      </c>
      <c r="J10" s="163">
        <f t="shared" si="1"/>
        <v>197246.35555555555</v>
      </c>
    </row>
    <row r="11" spans="1:10" x14ac:dyDescent="0.25">
      <c r="A11" s="156" t="s">
        <v>25</v>
      </c>
      <c r="B11" s="160">
        <v>789</v>
      </c>
      <c r="C11" s="160">
        <v>33336517</v>
      </c>
      <c r="D11" s="160">
        <v>885</v>
      </c>
      <c r="E11" s="160">
        <v>36970413</v>
      </c>
      <c r="F11" s="161">
        <v>1230</v>
      </c>
      <c r="G11" s="161">
        <v>51909660</v>
      </c>
      <c r="H11" s="162">
        <f t="shared" si="0"/>
        <v>2904</v>
      </c>
      <c r="I11" s="162">
        <f t="shared" si="0"/>
        <v>122216590</v>
      </c>
      <c r="J11" s="163">
        <f t="shared" si="1"/>
        <v>1357962.111111111</v>
      </c>
    </row>
    <row r="12" spans="1:10" x14ac:dyDescent="0.25">
      <c r="A12" s="156" t="s">
        <v>26</v>
      </c>
      <c r="B12" s="160">
        <v>404</v>
      </c>
      <c r="C12" s="160">
        <v>18593601</v>
      </c>
      <c r="D12" s="160">
        <v>487</v>
      </c>
      <c r="E12" s="160">
        <v>22276656</v>
      </c>
      <c r="F12" s="161">
        <v>582</v>
      </c>
      <c r="G12" s="161">
        <v>27133222</v>
      </c>
      <c r="H12" s="162">
        <f t="shared" si="0"/>
        <v>1473</v>
      </c>
      <c r="I12" s="162">
        <f t="shared" si="0"/>
        <v>68003479</v>
      </c>
      <c r="J12" s="163">
        <f t="shared" si="1"/>
        <v>755594.2111111111</v>
      </c>
    </row>
    <row r="13" spans="1:10" x14ac:dyDescent="0.25">
      <c r="A13" s="156" t="s">
        <v>27</v>
      </c>
      <c r="B13" s="160">
        <v>1181</v>
      </c>
      <c r="C13" s="160">
        <v>44735786</v>
      </c>
      <c r="D13" s="160">
        <v>642</v>
      </c>
      <c r="E13" s="160">
        <v>23102306</v>
      </c>
      <c r="F13" s="161">
        <v>878</v>
      </c>
      <c r="G13" s="161">
        <v>32488467</v>
      </c>
      <c r="H13" s="162">
        <f t="shared" si="0"/>
        <v>2701</v>
      </c>
      <c r="I13" s="162">
        <f t="shared" si="0"/>
        <v>100326559</v>
      </c>
      <c r="J13" s="163">
        <f t="shared" si="1"/>
        <v>1114739.5444444444</v>
      </c>
    </row>
    <row r="14" spans="1:10" x14ac:dyDescent="0.25">
      <c r="A14" s="156" t="s">
        <v>28</v>
      </c>
      <c r="B14" s="160">
        <v>1628</v>
      </c>
      <c r="C14" s="160">
        <v>59124490</v>
      </c>
      <c r="D14" s="160">
        <v>1736</v>
      </c>
      <c r="E14" s="160">
        <v>62938386</v>
      </c>
      <c r="F14" s="161">
        <v>2102</v>
      </c>
      <c r="G14" s="161">
        <v>76002056</v>
      </c>
      <c r="H14" s="162">
        <f t="shared" si="0"/>
        <v>5466</v>
      </c>
      <c r="I14" s="162">
        <f t="shared" si="0"/>
        <v>198064932</v>
      </c>
      <c r="J14" s="163">
        <f t="shared" si="1"/>
        <v>2200721.4666666668</v>
      </c>
    </row>
    <row r="15" spans="1:10" x14ac:dyDescent="0.25">
      <c r="A15" s="156" t="s">
        <v>29</v>
      </c>
      <c r="B15" s="160">
        <v>127</v>
      </c>
      <c r="C15" s="160">
        <v>4951468</v>
      </c>
      <c r="D15" s="160">
        <v>147</v>
      </c>
      <c r="E15" s="160">
        <v>5800092</v>
      </c>
      <c r="F15" s="160">
        <v>181</v>
      </c>
      <c r="G15" s="160">
        <v>7008008</v>
      </c>
      <c r="H15" s="162">
        <f t="shared" si="0"/>
        <v>455</v>
      </c>
      <c r="I15" s="162">
        <f t="shared" si="0"/>
        <v>17759568</v>
      </c>
      <c r="J15" s="163">
        <f t="shared" si="1"/>
        <v>197328.53333333333</v>
      </c>
    </row>
    <row r="16" spans="1:10" x14ac:dyDescent="0.25">
      <c r="A16" s="156" t="s">
        <v>30</v>
      </c>
      <c r="B16" s="160">
        <v>1015</v>
      </c>
      <c r="C16" s="160">
        <v>37863344</v>
      </c>
      <c r="D16" s="160">
        <v>1011</v>
      </c>
      <c r="E16" s="160">
        <v>37704943</v>
      </c>
      <c r="F16" s="160">
        <v>1421</v>
      </c>
      <c r="G16" s="160">
        <v>53297022</v>
      </c>
      <c r="H16" s="162">
        <f t="shared" si="0"/>
        <v>3447</v>
      </c>
      <c r="I16" s="162">
        <f t="shared" si="0"/>
        <v>128865309</v>
      </c>
      <c r="J16" s="163">
        <f t="shared" si="1"/>
        <v>1431836.7666666666</v>
      </c>
    </row>
    <row r="17" spans="1:10" x14ac:dyDescent="0.25">
      <c r="A17" s="156" t="s">
        <v>31</v>
      </c>
      <c r="B17" s="160">
        <v>109</v>
      </c>
      <c r="C17" s="160">
        <v>3917007</v>
      </c>
      <c r="D17" s="160">
        <v>131</v>
      </c>
      <c r="E17" s="160">
        <v>4595716</v>
      </c>
      <c r="F17" s="160">
        <v>193</v>
      </c>
      <c r="G17" s="160">
        <v>7064017</v>
      </c>
      <c r="H17" s="162">
        <f t="shared" si="0"/>
        <v>433</v>
      </c>
      <c r="I17" s="162">
        <f t="shared" si="0"/>
        <v>15576740</v>
      </c>
      <c r="J17" s="163">
        <f t="shared" si="1"/>
        <v>173074.88888888888</v>
      </c>
    </row>
    <row r="18" spans="1:10" x14ac:dyDescent="0.25">
      <c r="A18" s="156" t="s">
        <v>32</v>
      </c>
      <c r="B18" s="160">
        <v>1355</v>
      </c>
      <c r="C18" s="160">
        <v>58915550</v>
      </c>
      <c r="D18" s="160">
        <v>1241</v>
      </c>
      <c r="E18" s="160">
        <v>53582499</v>
      </c>
      <c r="F18" s="160">
        <v>1536</v>
      </c>
      <c r="G18" s="160">
        <v>66157976</v>
      </c>
      <c r="H18" s="162">
        <f t="shared" si="0"/>
        <v>4132</v>
      </c>
      <c r="I18" s="162">
        <f t="shared" si="0"/>
        <v>178656025</v>
      </c>
      <c r="J18" s="163">
        <f t="shared" si="1"/>
        <v>1985066.9444444445</v>
      </c>
    </row>
    <row r="19" spans="1:10" x14ac:dyDescent="0.25">
      <c r="A19" s="156" t="s">
        <v>33</v>
      </c>
      <c r="B19" s="160">
        <v>1989</v>
      </c>
      <c r="C19" s="160">
        <v>81390966</v>
      </c>
      <c r="D19" s="160">
        <v>2776</v>
      </c>
      <c r="E19" s="160">
        <v>114065627</v>
      </c>
      <c r="F19" s="160">
        <v>2375</v>
      </c>
      <c r="G19" s="160">
        <v>99405784</v>
      </c>
      <c r="H19" s="162">
        <f t="shared" si="0"/>
        <v>7140</v>
      </c>
      <c r="I19" s="162">
        <f t="shared" si="0"/>
        <v>294862377</v>
      </c>
      <c r="J19" s="163">
        <f t="shared" si="1"/>
        <v>3276248.6333333333</v>
      </c>
    </row>
    <row r="20" spans="1:10" x14ac:dyDescent="0.25">
      <c r="A20" s="156" t="s">
        <v>34</v>
      </c>
      <c r="B20" s="160">
        <v>587</v>
      </c>
      <c r="C20" s="160">
        <v>26046081</v>
      </c>
      <c r="D20" s="160">
        <v>506</v>
      </c>
      <c r="E20" s="160">
        <v>22349269</v>
      </c>
      <c r="F20" s="160">
        <v>622</v>
      </c>
      <c r="G20" s="160">
        <v>27687568</v>
      </c>
      <c r="H20" s="162">
        <f t="shared" si="0"/>
        <v>1715</v>
      </c>
      <c r="I20" s="162">
        <f t="shared" si="0"/>
        <v>76082918</v>
      </c>
      <c r="J20" s="163">
        <f t="shared" si="1"/>
        <v>845365.75555555557</v>
      </c>
    </row>
    <row r="21" spans="1:10" x14ac:dyDescent="0.25">
      <c r="A21" s="156" t="s">
        <v>35</v>
      </c>
      <c r="B21" s="160">
        <v>758</v>
      </c>
      <c r="C21" s="160">
        <v>32636846</v>
      </c>
      <c r="D21" s="160">
        <v>745</v>
      </c>
      <c r="E21" s="160">
        <v>31336271</v>
      </c>
      <c r="F21" s="160">
        <v>907</v>
      </c>
      <c r="G21" s="160">
        <v>38997987</v>
      </c>
      <c r="H21" s="162">
        <f t="shared" ref="H21:I41" si="2">B21+D21+F21</f>
        <v>2410</v>
      </c>
      <c r="I21" s="162">
        <f t="shared" si="2"/>
        <v>102971104</v>
      </c>
      <c r="J21" s="163">
        <f t="shared" si="1"/>
        <v>1144123.3777777778</v>
      </c>
    </row>
    <row r="22" spans="1:10" x14ac:dyDescent="0.25">
      <c r="A22" s="156" t="s">
        <v>36</v>
      </c>
      <c r="B22" s="160">
        <v>60</v>
      </c>
      <c r="C22" s="160">
        <v>2668999</v>
      </c>
      <c r="D22" s="160">
        <v>108</v>
      </c>
      <c r="E22" s="160">
        <v>4492000</v>
      </c>
      <c r="F22" s="160">
        <v>75</v>
      </c>
      <c r="G22" s="160">
        <v>3329003</v>
      </c>
      <c r="H22" s="162">
        <f t="shared" si="2"/>
        <v>243</v>
      </c>
      <c r="I22" s="162">
        <f t="shared" si="2"/>
        <v>10490002</v>
      </c>
      <c r="J22" s="163">
        <f t="shared" si="1"/>
        <v>116555.57777777778</v>
      </c>
    </row>
    <row r="23" spans="1:10" x14ac:dyDescent="0.25">
      <c r="A23" s="156" t="s">
        <v>37</v>
      </c>
      <c r="B23" s="160">
        <v>1151</v>
      </c>
      <c r="C23" s="160">
        <v>47534707</v>
      </c>
      <c r="D23" s="160">
        <v>1416</v>
      </c>
      <c r="E23" s="160">
        <v>59022806</v>
      </c>
      <c r="F23" s="160">
        <v>1913</v>
      </c>
      <c r="G23" s="160">
        <v>79824062</v>
      </c>
      <c r="H23" s="162">
        <f t="shared" si="2"/>
        <v>4480</v>
      </c>
      <c r="I23" s="162">
        <f t="shared" si="2"/>
        <v>186381575</v>
      </c>
      <c r="J23" s="163">
        <f t="shared" si="1"/>
        <v>2070906.388888889</v>
      </c>
    </row>
    <row r="24" spans="1:10" x14ac:dyDescent="0.25">
      <c r="A24" s="156" t="s">
        <v>38</v>
      </c>
      <c r="B24" s="160">
        <v>2637</v>
      </c>
      <c r="C24" s="160">
        <v>120019972</v>
      </c>
      <c r="D24" s="160">
        <v>2479</v>
      </c>
      <c r="E24" s="160">
        <v>114214972</v>
      </c>
      <c r="F24" s="160">
        <v>3663</v>
      </c>
      <c r="G24" s="160">
        <v>168262082</v>
      </c>
      <c r="H24" s="162">
        <f t="shared" si="2"/>
        <v>8779</v>
      </c>
      <c r="I24" s="162">
        <f t="shared" si="2"/>
        <v>402497026</v>
      </c>
      <c r="J24" s="163">
        <f t="shared" si="1"/>
        <v>4472189.1777777774</v>
      </c>
    </row>
    <row r="25" spans="1:10" x14ac:dyDescent="0.25">
      <c r="A25" s="156" t="s">
        <v>39</v>
      </c>
      <c r="B25" s="160">
        <v>192</v>
      </c>
      <c r="C25" s="160">
        <v>8163061</v>
      </c>
      <c r="D25" s="160">
        <v>211</v>
      </c>
      <c r="E25" s="160">
        <v>9067974</v>
      </c>
      <c r="F25" s="160">
        <v>221</v>
      </c>
      <c r="G25" s="160">
        <v>9289995</v>
      </c>
      <c r="H25" s="162">
        <f t="shared" si="2"/>
        <v>624</v>
      </c>
      <c r="I25" s="162">
        <f t="shared" si="2"/>
        <v>26521030</v>
      </c>
      <c r="J25" s="163">
        <f t="shared" si="1"/>
        <v>294678.11111111112</v>
      </c>
    </row>
    <row r="26" spans="1:10" x14ac:dyDescent="0.25">
      <c r="A26" s="156" t="s">
        <v>40</v>
      </c>
      <c r="B26" s="160">
        <v>200</v>
      </c>
      <c r="C26" s="160">
        <v>8136331</v>
      </c>
      <c r="D26" s="160">
        <v>255</v>
      </c>
      <c r="E26" s="160">
        <v>10715485</v>
      </c>
      <c r="F26" s="160">
        <v>218</v>
      </c>
      <c r="G26" s="160">
        <v>9254012</v>
      </c>
      <c r="H26" s="162">
        <f t="shared" si="2"/>
        <v>673</v>
      </c>
      <c r="I26" s="162">
        <f t="shared" si="2"/>
        <v>28105828</v>
      </c>
      <c r="J26" s="163">
        <f t="shared" si="1"/>
        <v>312286.97777777776</v>
      </c>
    </row>
    <row r="27" spans="1:10" x14ac:dyDescent="0.25">
      <c r="A27" s="156" t="s">
        <v>41</v>
      </c>
      <c r="B27" s="160">
        <v>228</v>
      </c>
      <c r="C27" s="160">
        <v>9209419</v>
      </c>
      <c r="D27" s="160">
        <v>294</v>
      </c>
      <c r="E27" s="160">
        <v>11911003</v>
      </c>
      <c r="F27" s="160">
        <v>237</v>
      </c>
      <c r="G27" s="160">
        <v>9491056</v>
      </c>
      <c r="H27" s="162">
        <f t="shared" si="2"/>
        <v>759</v>
      </c>
      <c r="I27" s="162">
        <f t="shared" si="2"/>
        <v>30611478</v>
      </c>
      <c r="J27" s="163">
        <f t="shared" si="1"/>
        <v>340127.53333333333</v>
      </c>
    </row>
    <row r="28" spans="1:10" x14ac:dyDescent="0.25">
      <c r="A28" s="156" t="s">
        <v>42</v>
      </c>
      <c r="B28" s="160">
        <v>606</v>
      </c>
      <c r="C28" s="160">
        <v>21557067</v>
      </c>
      <c r="D28" s="160">
        <v>697</v>
      </c>
      <c r="E28" s="160">
        <v>24745239</v>
      </c>
      <c r="F28" s="160">
        <v>1245</v>
      </c>
      <c r="G28" s="160">
        <v>44102566</v>
      </c>
      <c r="H28" s="162">
        <f t="shared" si="2"/>
        <v>2548</v>
      </c>
      <c r="I28" s="162">
        <f t="shared" si="2"/>
        <v>90404872</v>
      </c>
      <c r="J28" s="163">
        <f t="shared" si="1"/>
        <v>1004498.5777777778</v>
      </c>
    </row>
    <row r="29" spans="1:10" x14ac:dyDescent="0.25">
      <c r="A29" s="156" t="s">
        <v>43</v>
      </c>
      <c r="B29" s="160">
        <v>8650</v>
      </c>
      <c r="C29" s="160">
        <v>310582320</v>
      </c>
      <c r="D29" s="160">
        <v>8642</v>
      </c>
      <c r="E29" s="160">
        <v>302314215</v>
      </c>
      <c r="F29" s="160">
        <v>8433</v>
      </c>
      <c r="G29" s="160">
        <v>298406658</v>
      </c>
      <c r="H29" s="162">
        <f t="shared" si="2"/>
        <v>25725</v>
      </c>
      <c r="I29" s="162">
        <f t="shared" si="2"/>
        <v>911303193</v>
      </c>
      <c r="J29" s="163">
        <f t="shared" si="1"/>
        <v>10125591.033333333</v>
      </c>
    </row>
    <row r="30" spans="1:10" x14ac:dyDescent="0.25">
      <c r="A30" s="156" t="s">
        <v>44</v>
      </c>
      <c r="B30" s="160">
        <v>95</v>
      </c>
      <c r="C30" s="160">
        <v>3794007</v>
      </c>
      <c r="D30" s="160">
        <v>180</v>
      </c>
      <c r="E30" s="160">
        <v>7234007</v>
      </c>
      <c r="F30" s="160">
        <v>175</v>
      </c>
      <c r="G30" s="160">
        <v>7024012</v>
      </c>
      <c r="H30" s="162">
        <f t="shared" si="2"/>
        <v>450</v>
      </c>
      <c r="I30" s="162">
        <f t="shared" si="2"/>
        <v>18052026</v>
      </c>
      <c r="J30" s="163">
        <f t="shared" si="1"/>
        <v>200578.06666666668</v>
      </c>
    </row>
    <row r="31" spans="1:10" x14ac:dyDescent="0.25">
      <c r="A31" s="156" t="s">
        <v>45</v>
      </c>
      <c r="B31" s="160">
        <v>2338</v>
      </c>
      <c r="C31" s="160">
        <v>100152105</v>
      </c>
      <c r="D31" s="160">
        <v>1951</v>
      </c>
      <c r="E31" s="160">
        <v>82582707</v>
      </c>
      <c r="F31" s="160">
        <v>2290</v>
      </c>
      <c r="G31" s="160">
        <v>98245378</v>
      </c>
      <c r="H31" s="162">
        <f t="shared" si="2"/>
        <v>6579</v>
      </c>
      <c r="I31" s="162">
        <f t="shared" si="2"/>
        <v>280980190</v>
      </c>
      <c r="J31" s="163">
        <f t="shared" si="1"/>
        <v>3122002.111111111</v>
      </c>
    </row>
    <row r="32" spans="1:10" x14ac:dyDescent="0.25">
      <c r="A32" s="156" t="s">
        <v>46</v>
      </c>
      <c r="B32" s="160">
        <v>1821</v>
      </c>
      <c r="C32" s="160">
        <v>65283476</v>
      </c>
      <c r="D32" s="160">
        <v>1987</v>
      </c>
      <c r="E32" s="160">
        <v>74046917</v>
      </c>
      <c r="F32" s="160">
        <v>2388</v>
      </c>
      <c r="G32" s="160">
        <v>88178655</v>
      </c>
      <c r="H32" s="162">
        <f t="shared" si="2"/>
        <v>6196</v>
      </c>
      <c r="I32" s="162">
        <f t="shared" si="2"/>
        <v>227509048</v>
      </c>
      <c r="J32" s="163">
        <f t="shared" si="1"/>
        <v>2527878.3111111112</v>
      </c>
    </row>
    <row r="33" spans="1:10" x14ac:dyDescent="0.25">
      <c r="A33" s="156" t="s">
        <v>47</v>
      </c>
      <c r="B33" s="160">
        <v>727</v>
      </c>
      <c r="C33" s="160">
        <v>26232778</v>
      </c>
      <c r="D33" s="160">
        <v>777</v>
      </c>
      <c r="E33" s="160">
        <v>28514260</v>
      </c>
      <c r="F33" s="160">
        <v>1246</v>
      </c>
      <c r="G33" s="160">
        <v>44986967</v>
      </c>
      <c r="H33" s="162">
        <f t="shared" si="2"/>
        <v>2750</v>
      </c>
      <c r="I33" s="162">
        <f t="shared" si="2"/>
        <v>99734005</v>
      </c>
      <c r="J33" s="163">
        <f t="shared" si="1"/>
        <v>1108155.611111111</v>
      </c>
    </row>
    <row r="34" spans="1:10" x14ac:dyDescent="0.25">
      <c r="A34" s="156" t="s">
        <v>48</v>
      </c>
      <c r="B34" s="160">
        <v>411</v>
      </c>
      <c r="C34" s="160">
        <v>14101257</v>
      </c>
      <c r="D34" s="160">
        <v>460</v>
      </c>
      <c r="E34" s="160">
        <v>15834238</v>
      </c>
      <c r="F34" s="160">
        <v>580</v>
      </c>
      <c r="G34" s="160">
        <v>20225461</v>
      </c>
      <c r="H34" s="162">
        <f t="shared" si="2"/>
        <v>1451</v>
      </c>
      <c r="I34" s="162">
        <f t="shared" si="2"/>
        <v>50160956</v>
      </c>
      <c r="J34" s="163">
        <f t="shared" si="1"/>
        <v>557343.95555555553</v>
      </c>
    </row>
    <row r="35" spans="1:10" x14ac:dyDescent="0.25">
      <c r="A35" s="156" t="s">
        <v>49</v>
      </c>
      <c r="B35" s="160">
        <v>1946</v>
      </c>
      <c r="C35" s="160">
        <v>67794559</v>
      </c>
      <c r="D35" s="160">
        <v>1841</v>
      </c>
      <c r="E35" s="160">
        <v>62982798</v>
      </c>
      <c r="F35" s="160">
        <v>2243</v>
      </c>
      <c r="G35" s="160">
        <v>77814108</v>
      </c>
      <c r="H35" s="162">
        <f t="shared" si="2"/>
        <v>6030</v>
      </c>
      <c r="I35" s="162">
        <f t="shared" si="2"/>
        <v>208591465</v>
      </c>
      <c r="J35" s="163">
        <f t="shared" si="1"/>
        <v>2317682.9444444445</v>
      </c>
    </row>
    <row r="36" spans="1:10" x14ac:dyDescent="0.25">
      <c r="A36" s="156" t="s">
        <v>50</v>
      </c>
      <c r="B36" s="160">
        <v>729</v>
      </c>
      <c r="C36" s="160">
        <v>31288206</v>
      </c>
      <c r="D36" s="160">
        <v>868</v>
      </c>
      <c r="E36" s="160">
        <v>37865704</v>
      </c>
      <c r="F36" s="160">
        <v>1095</v>
      </c>
      <c r="G36" s="160">
        <v>47124153</v>
      </c>
      <c r="H36" s="162">
        <f t="shared" si="2"/>
        <v>2692</v>
      </c>
      <c r="I36" s="162">
        <f t="shared" si="2"/>
        <v>116278063</v>
      </c>
      <c r="J36" s="163">
        <f t="shared" si="1"/>
        <v>1291978.4777777777</v>
      </c>
    </row>
    <row r="37" spans="1:10" x14ac:dyDescent="0.25">
      <c r="A37" s="156" t="s">
        <v>51</v>
      </c>
      <c r="B37" s="160">
        <v>782</v>
      </c>
      <c r="C37" s="160">
        <v>32509798</v>
      </c>
      <c r="D37" s="160">
        <v>1400</v>
      </c>
      <c r="E37" s="160">
        <v>55890619</v>
      </c>
      <c r="F37" s="160">
        <v>1699</v>
      </c>
      <c r="G37" s="160">
        <v>68565715</v>
      </c>
      <c r="H37" s="162">
        <f t="shared" si="2"/>
        <v>3881</v>
      </c>
      <c r="I37" s="162">
        <f t="shared" si="2"/>
        <v>156966132</v>
      </c>
      <c r="J37" s="163">
        <f t="shared" si="1"/>
        <v>1744068.1333333333</v>
      </c>
    </row>
    <row r="38" spans="1:10" x14ac:dyDescent="0.25">
      <c r="A38" s="156" t="s">
        <v>52</v>
      </c>
      <c r="B38" s="160">
        <v>87</v>
      </c>
      <c r="C38" s="160">
        <v>3667021</v>
      </c>
      <c r="D38" s="160">
        <v>204</v>
      </c>
      <c r="E38" s="160">
        <v>8577997</v>
      </c>
      <c r="F38" s="160">
        <v>175</v>
      </c>
      <c r="G38" s="160">
        <v>7634425</v>
      </c>
      <c r="H38" s="162">
        <f t="shared" si="2"/>
        <v>466</v>
      </c>
      <c r="I38" s="162">
        <f t="shared" si="2"/>
        <v>19879443</v>
      </c>
      <c r="J38" s="163">
        <f t="shared" si="1"/>
        <v>220882.7</v>
      </c>
    </row>
    <row r="39" spans="1:10" x14ac:dyDescent="0.25">
      <c r="A39" s="156" t="s">
        <v>53</v>
      </c>
      <c r="B39" s="160">
        <v>286</v>
      </c>
      <c r="C39" s="160">
        <v>11366189</v>
      </c>
      <c r="D39" s="160">
        <v>253</v>
      </c>
      <c r="E39" s="160">
        <v>10178092</v>
      </c>
      <c r="F39" s="160">
        <v>224</v>
      </c>
      <c r="G39" s="160">
        <v>8920004</v>
      </c>
      <c r="H39" s="162">
        <f t="shared" si="2"/>
        <v>763</v>
      </c>
      <c r="I39" s="162">
        <f t="shared" si="2"/>
        <v>30464285</v>
      </c>
      <c r="J39" s="163">
        <f t="shared" si="1"/>
        <v>338492.05555555556</v>
      </c>
    </row>
    <row r="40" spans="1:10" x14ac:dyDescent="0.25">
      <c r="A40" s="156" t="s">
        <v>54</v>
      </c>
      <c r="B40" s="160">
        <v>62</v>
      </c>
      <c r="C40" s="160">
        <v>2948971</v>
      </c>
      <c r="D40" s="160">
        <v>92</v>
      </c>
      <c r="E40" s="160">
        <v>4251006</v>
      </c>
      <c r="F40" s="160">
        <v>72</v>
      </c>
      <c r="G40" s="160">
        <v>3633027</v>
      </c>
      <c r="H40" s="162">
        <f t="shared" si="2"/>
        <v>226</v>
      </c>
      <c r="I40" s="162">
        <f t="shared" si="2"/>
        <v>10833004</v>
      </c>
      <c r="J40" s="163">
        <f t="shared" si="1"/>
        <v>120366.71111111112</v>
      </c>
    </row>
    <row r="41" spans="1:10" x14ac:dyDescent="0.25">
      <c r="A41" s="156" t="s">
        <v>55</v>
      </c>
      <c r="B41" s="160">
        <v>1053</v>
      </c>
      <c r="C41" s="160">
        <v>45520121</v>
      </c>
      <c r="D41" s="160">
        <v>1034</v>
      </c>
      <c r="E41" s="160">
        <v>44487141</v>
      </c>
      <c r="F41" s="160">
        <v>1565</v>
      </c>
      <c r="G41" s="160">
        <v>68447019</v>
      </c>
      <c r="H41" s="162">
        <f t="shared" si="2"/>
        <v>3652</v>
      </c>
      <c r="I41" s="162">
        <f t="shared" si="2"/>
        <v>158454281</v>
      </c>
      <c r="J41" s="163">
        <f t="shared" si="1"/>
        <v>1760603.1222222222</v>
      </c>
    </row>
    <row r="42" spans="1:10" x14ac:dyDescent="0.25">
      <c r="A42" s="164" t="s">
        <v>2</v>
      </c>
      <c r="B42" s="165">
        <f t="shared" ref="B42:I42" si="3">SUM(B5:B41)</f>
        <v>37780</v>
      </c>
      <c r="C42" s="165">
        <f t="shared" si="3"/>
        <v>1488250413</v>
      </c>
      <c r="D42" s="165">
        <f t="shared" si="3"/>
        <v>39388</v>
      </c>
      <c r="E42" s="165">
        <f t="shared" si="3"/>
        <v>1545835459</v>
      </c>
      <c r="F42" s="165">
        <f t="shared" si="3"/>
        <v>46975</v>
      </c>
      <c r="G42" s="165">
        <f t="shared" si="3"/>
        <v>1863857119</v>
      </c>
      <c r="H42" s="166">
        <f t="shared" si="3"/>
        <v>124143</v>
      </c>
      <c r="I42" s="166">
        <f t="shared" si="3"/>
        <v>4897942991</v>
      </c>
      <c r="J42" s="167">
        <f>SUM(J5:J41)</f>
        <v>54421588.788888894</v>
      </c>
    </row>
    <row r="43" spans="1:10" x14ac:dyDescent="0.25">
      <c r="A43" s="168" t="s">
        <v>76</v>
      </c>
      <c r="B43" s="169"/>
      <c r="C43" s="169">
        <f>C42/31</f>
        <v>48008077.838709675</v>
      </c>
      <c r="D43" s="169"/>
      <c r="E43" s="169">
        <f>E42/28</f>
        <v>55208409.25</v>
      </c>
      <c r="F43" s="169"/>
      <c r="G43" s="169">
        <f>G42/31</f>
        <v>60124423.193548389</v>
      </c>
      <c r="H43" s="170"/>
      <c r="I43" s="170">
        <f>I42/90</f>
        <v>54421588.788888887</v>
      </c>
      <c r="J43" s="171"/>
    </row>
  </sheetData>
  <mergeCells count="4">
    <mergeCell ref="B3:C3"/>
    <mergeCell ref="D3:E3"/>
    <mergeCell ref="F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45F8-089F-49B4-92D6-98111F48ADA2}">
  <dimension ref="A1:J43"/>
  <sheetViews>
    <sheetView workbookViewId="0">
      <selection activeCell="A4" sqref="A4"/>
    </sheetView>
  </sheetViews>
  <sheetFormatPr defaultRowHeight="15" x14ac:dyDescent="0.25"/>
  <cols>
    <col min="1" max="1" width="16.42578125" customWidth="1"/>
    <col min="2" max="2" width="17.42578125" customWidth="1"/>
    <col min="3" max="3" width="22.85546875" customWidth="1"/>
    <col min="4" max="4" width="15.28515625" customWidth="1"/>
    <col min="5" max="5" width="22.140625" customWidth="1"/>
    <col min="6" max="6" width="15.28515625" customWidth="1"/>
    <col min="7" max="7" width="19.28515625" customWidth="1"/>
    <col min="8" max="8" width="15.7109375" customWidth="1"/>
    <col min="9" max="9" width="18" customWidth="1"/>
    <col min="10" max="10" width="19.28515625" customWidth="1"/>
  </cols>
  <sheetData>
    <row r="1" spans="1:10" x14ac:dyDescent="0.25">
      <c r="A1" s="49"/>
    </row>
    <row r="2" spans="1:10" ht="15.75" x14ac:dyDescent="0.25">
      <c r="A2" s="65" t="s">
        <v>68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6.5" thickBot="1" x14ac:dyDescent="0.3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5.75" x14ac:dyDescent="0.25">
      <c r="A4" s="63"/>
      <c r="B4" s="67" t="s">
        <v>69</v>
      </c>
      <c r="C4" s="68"/>
      <c r="D4" s="69" t="s">
        <v>70</v>
      </c>
      <c r="E4" s="70"/>
      <c r="F4" s="71" t="s">
        <v>71</v>
      </c>
      <c r="G4" s="72"/>
      <c r="H4" s="73" t="s">
        <v>72</v>
      </c>
      <c r="I4" s="74"/>
      <c r="J4" s="75"/>
    </row>
    <row r="5" spans="1:10" ht="15.75" x14ac:dyDescent="0.25">
      <c r="A5" s="31" t="s">
        <v>18</v>
      </c>
      <c r="B5" s="76" t="s">
        <v>73</v>
      </c>
      <c r="C5" s="76" t="s">
        <v>74</v>
      </c>
      <c r="D5" s="76" t="s">
        <v>73</v>
      </c>
      <c r="E5" s="76" t="s">
        <v>74</v>
      </c>
      <c r="F5" s="76" t="s">
        <v>73</v>
      </c>
      <c r="G5" s="76" t="s">
        <v>74</v>
      </c>
      <c r="H5" s="76" t="s">
        <v>73</v>
      </c>
      <c r="I5" s="76" t="s">
        <v>74</v>
      </c>
      <c r="J5" s="77" t="s">
        <v>75</v>
      </c>
    </row>
    <row r="6" spans="1:10" ht="15.75" x14ac:dyDescent="0.25">
      <c r="A6" s="31" t="s">
        <v>19</v>
      </c>
      <c r="B6" s="78">
        <v>227</v>
      </c>
      <c r="C6" s="78">
        <v>6620237</v>
      </c>
      <c r="D6" s="78">
        <v>201</v>
      </c>
      <c r="E6" s="78">
        <v>5824979</v>
      </c>
      <c r="F6" s="79">
        <v>320</v>
      </c>
      <c r="G6" s="79">
        <v>9993194</v>
      </c>
      <c r="H6" s="80">
        <f t="shared" ref="H6:I21" si="0">B6+D6+F6</f>
        <v>748</v>
      </c>
      <c r="I6" s="80">
        <f t="shared" si="0"/>
        <v>22438410</v>
      </c>
      <c r="J6" s="81">
        <f>I6/90</f>
        <v>249315.66666666666</v>
      </c>
    </row>
    <row r="7" spans="1:10" ht="15.75" x14ac:dyDescent="0.25">
      <c r="A7" s="31" t="s">
        <v>20</v>
      </c>
      <c r="B7" s="78">
        <v>80</v>
      </c>
      <c r="C7" s="78">
        <v>3179954</v>
      </c>
      <c r="D7" s="78">
        <v>50</v>
      </c>
      <c r="E7" s="78">
        <v>2068036</v>
      </c>
      <c r="F7" s="79">
        <v>149</v>
      </c>
      <c r="G7" s="79">
        <v>6049276</v>
      </c>
      <c r="H7" s="80">
        <f t="shared" si="0"/>
        <v>279</v>
      </c>
      <c r="I7" s="80">
        <f t="shared" si="0"/>
        <v>11297266</v>
      </c>
      <c r="J7" s="81">
        <f t="shared" ref="J7:J42" si="1">I7/90</f>
        <v>125525.17777777778</v>
      </c>
    </row>
    <row r="8" spans="1:10" ht="15.75" x14ac:dyDescent="0.25">
      <c r="A8" s="31" t="s">
        <v>21</v>
      </c>
      <c r="B8" s="78">
        <v>132</v>
      </c>
      <c r="C8" s="78">
        <v>5487061</v>
      </c>
      <c r="D8" s="78">
        <v>126</v>
      </c>
      <c r="E8" s="78">
        <v>5363893</v>
      </c>
      <c r="F8" s="79">
        <v>161</v>
      </c>
      <c r="G8" s="79">
        <v>6880870</v>
      </c>
      <c r="H8" s="80">
        <f t="shared" si="0"/>
        <v>419</v>
      </c>
      <c r="I8" s="80">
        <f t="shared" si="0"/>
        <v>17731824</v>
      </c>
      <c r="J8" s="81">
        <f t="shared" si="1"/>
        <v>197020.26666666666</v>
      </c>
    </row>
    <row r="9" spans="1:10" ht="15.75" x14ac:dyDescent="0.25">
      <c r="A9" s="31" t="s">
        <v>22</v>
      </c>
      <c r="B9" s="78">
        <v>157</v>
      </c>
      <c r="C9" s="78">
        <v>5073686</v>
      </c>
      <c r="D9" s="78">
        <v>141</v>
      </c>
      <c r="E9" s="78">
        <v>4933609</v>
      </c>
      <c r="F9" s="79">
        <v>172</v>
      </c>
      <c r="G9" s="79">
        <v>5790103</v>
      </c>
      <c r="H9" s="80">
        <f t="shared" si="0"/>
        <v>470</v>
      </c>
      <c r="I9" s="80">
        <f t="shared" si="0"/>
        <v>15797398</v>
      </c>
      <c r="J9" s="81">
        <f t="shared" si="1"/>
        <v>175526.64444444445</v>
      </c>
    </row>
    <row r="10" spans="1:10" ht="15.75" x14ac:dyDescent="0.25">
      <c r="A10" s="31" t="s">
        <v>23</v>
      </c>
      <c r="B10" s="78">
        <v>57</v>
      </c>
      <c r="C10" s="78">
        <v>2235000</v>
      </c>
      <c r="D10" s="78">
        <v>53</v>
      </c>
      <c r="E10" s="78">
        <v>2411000</v>
      </c>
      <c r="F10" s="79">
        <v>62</v>
      </c>
      <c r="G10" s="79">
        <v>2563215</v>
      </c>
      <c r="H10" s="80">
        <f t="shared" si="0"/>
        <v>172</v>
      </c>
      <c r="I10" s="80">
        <f t="shared" si="0"/>
        <v>7209215</v>
      </c>
      <c r="J10" s="81">
        <f t="shared" si="1"/>
        <v>80102.388888888891</v>
      </c>
    </row>
    <row r="11" spans="1:10" ht="15.75" x14ac:dyDescent="0.25">
      <c r="A11" s="31" t="s">
        <v>24</v>
      </c>
      <c r="B11" s="78">
        <v>33</v>
      </c>
      <c r="C11" s="78">
        <v>1024350</v>
      </c>
      <c r="D11" s="78">
        <v>59</v>
      </c>
      <c r="E11" s="78">
        <v>3141777</v>
      </c>
      <c r="F11" s="79">
        <v>34</v>
      </c>
      <c r="G11" s="79">
        <v>1337305</v>
      </c>
      <c r="H11" s="80">
        <f t="shared" si="0"/>
        <v>126</v>
      </c>
      <c r="I11" s="80">
        <f t="shared" si="0"/>
        <v>5503432</v>
      </c>
      <c r="J11" s="81">
        <f t="shared" si="1"/>
        <v>61149.244444444441</v>
      </c>
    </row>
    <row r="12" spans="1:10" ht="15.75" x14ac:dyDescent="0.25">
      <c r="A12" s="31" t="s">
        <v>25</v>
      </c>
      <c r="B12" s="78">
        <v>78</v>
      </c>
      <c r="C12" s="78">
        <v>2881730</v>
      </c>
      <c r="D12" s="78">
        <v>147</v>
      </c>
      <c r="E12" s="78">
        <v>5654953</v>
      </c>
      <c r="F12" s="79">
        <v>142</v>
      </c>
      <c r="G12" s="79">
        <v>5481460</v>
      </c>
      <c r="H12" s="80">
        <f t="shared" si="0"/>
        <v>367</v>
      </c>
      <c r="I12" s="80">
        <f t="shared" si="0"/>
        <v>14018143</v>
      </c>
      <c r="J12" s="81">
        <f t="shared" si="1"/>
        <v>155757.14444444445</v>
      </c>
    </row>
    <row r="13" spans="1:10" ht="15.75" x14ac:dyDescent="0.25">
      <c r="A13" s="31" t="s">
        <v>26</v>
      </c>
      <c r="B13" s="78">
        <v>80</v>
      </c>
      <c r="C13" s="78">
        <v>3364888</v>
      </c>
      <c r="D13" s="78">
        <v>75</v>
      </c>
      <c r="E13" s="78">
        <v>3295217</v>
      </c>
      <c r="F13" s="79">
        <v>78</v>
      </c>
      <c r="G13" s="79">
        <v>3352177</v>
      </c>
      <c r="H13" s="80">
        <f t="shared" si="0"/>
        <v>233</v>
      </c>
      <c r="I13" s="80">
        <f t="shared" si="0"/>
        <v>10012282</v>
      </c>
      <c r="J13" s="81">
        <f t="shared" si="1"/>
        <v>111247.57777777778</v>
      </c>
    </row>
    <row r="14" spans="1:10" ht="15.75" x14ac:dyDescent="0.25">
      <c r="A14" s="31" t="s">
        <v>27</v>
      </c>
      <c r="B14" s="78">
        <v>156</v>
      </c>
      <c r="C14" s="78">
        <v>5007482</v>
      </c>
      <c r="D14" s="78">
        <v>150</v>
      </c>
      <c r="E14" s="78">
        <v>4499300</v>
      </c>
      <c r="F14" s="79">
        <v>185</v>
      </c>
      <c r="G14" s="79">
        <v>5904200</v>
      </c>
      <c r="H14" s="80">
        <f t="shared" si="0"/>
        <v>491</v>
      </c>
      <c r="I14" s="80">
        <f t="shared" si="0"/>
        <v>15410982</v>
      </c>
      <c r="J14" s="81">
        <f t="shared" si="1"/>
        <v>171233.13333333333</v>
      </c>
    </row>
    <row r="15" spans="1:10" ht="15.75" x14ac:dyDescent="0.25">
      <c r="A15" s="31" t="s">
        <v>28</v>
      </c>
      <c r="B15" s="78">
        <v>354</v>
      </c>
      <c r="C15" s="78">
        <v>10042830</v>
      </c>
      <c r="D15" s="78">
        <v>467</v>
      </c>
      <c r="E15" s="78">
        <v>14942678</v>
      </c>
      <c r="F15" s="79">
        <v>961</v>
      </c>
      <c r="G15" s="79">
        <v>30533392</v>
      </c>
      <c r="H15" s="80">
        <f t="shared" si="0"/>
        <v>1782</v>
      </c>
      <c r="I15" s="80">
        <f t="shared" si="0"/>
        <v>55518900</v>
      </c>
      <c r="J15" s="81">
        <f t="shared" si="1"/>
        <v>616876.66666666663</v>
      </c>
    </row>
    <row r="16" spans="1:10" ht="15.75" x14ac:dyDescent="0.25">
      <c r="A16" s="31" t="s">
        <v>29</v>
      </c>
      <c r="B16" s="78">
        <v>116</v>
      </c>
      <c r="C16" s="78">
        <v>3552814</v>
      </c>
      <c r="D16" s="78">
        <v>68</v>
      </c>
      <c r="E16" s="78">
        <v>2269024</v>
      </c>
      <c r="F16" s="78">
        <v>72</v>
      </c>
      <c r="G16" s="78">
        <v>2226013</v>
      </c>
      <c r="H16" s="80">
        <f t="shared" si="0"/>
        <v>256</v>
      </c>
      <c r="I16" s="80">
        <f t="shared" si="0"/>
        <v>8047851</v>
      </c>
      <c r="J16" s="81">
        <f t="shared" si="1"/>
        <v>89420.566666666666</v>
      </c>
    </row>
    <row r="17" spans="1:10" ht="15.75" x14ac:dyDescent="0.25">
      <c r="A17" s="31" t="s">
        <v>30</v>
      </c>
      <c r="B17" s="78">
        <v>392</v>
      </c>
      <c r="C17" s="78">
        <v>12523364</v>
      </c>
      <c r="D17" s="78">
        <v>372</v>
      </c>
      <c r="E17" s="78">
        <v>11592987</v>
      </c>
      <c r="F17" s="78">
        <v>444</v>
      </c>
      <c r="G17" s="78">
        <v>15227375</v>
      </c>
      <c r="H17" s="80">
        <f t="shared" si="0"/>
        <v>1208</v>
      </c>
      <c r="I17" s="80">
        <f t="shared" si="0"/>
        <v>39343726</v>
      </c>
      <c r="J17" s="81">
        <f t="shared" si="1"/>
        <v>437152.51111111109</v>
      </c>
    </row>
    <row r="18" spans="1:10" ht="15.75" x14ac:dyDescent="0.25">
      <c r="A18" s="31" t="s">
        <v>31</v>
      </c>
      <c r="B18" s="78">
        <v>37</v>
      </c>
      <c r="C18" s="78">
        <v>1200058</v>
      </c>
      <c r="D18" s="78">
        <v>58</v>
      </c>
      <c r="E18" s="78">
        <v>1605249</v>
      </c>
      <c r="F18" s="78">
        <v>36</v>
      </c>
      <c r="G18" s="78">
        <v>923998</v>
      </c>
      <c r="H18" s="80">
        <f t="shared" si="0"/>
        <v>131</v>
      </c>
      <c r="I18" s="80">
        <f t="shared" si="0"/>
        <v>3729305</v>
      </c>
      <c r="J18" s="81">
        <f t="shared" si="1"/>
        <v>41436.722222222219</v>
      </c>
    </row>
    <row r="19" spans="1:10" ht="15.75" x14ac:dyDescent="0.25">
      <c r="A19" s="31" t="s">
        <v>32</v>
      </c>
      <c r="B19" s="78">
        <v>173</v>
      </c>
      <c r="C19" s="78">
        <v>5934591</v>
      </c>
      <c r="D19" s="78">
        <v>160</v>
      </c>
      <c r="E19" s="78">
        <v>5037938</v>
      </c>
      <c r="F19" s="78">
        <v>172</v>
      </c>
      <c r="G19" s="78">
        <v>5546397</v>
      </c>
      <c r="H19" s="80">
        <f t="shared" si="0"/>
        <v>505</v>
      </c>
      <c r="I19" s="80">
        <f t="shared" si="0"/>
        <v>16518926</v>
      </c>
      <c r="J19" s="81">
        <f t="shared" si="1"/>
        <v>183543.62222222221</v>
      </c>
    </row>
    <row r="20" spans="1:10" ht="15.75" x14ac:dyDescent="0.25">
      <c r="A20" s="31" t="s">
        <v>33</v>
      </c>
      <c r="B20" s="78">
        <v>241</v>
      </c>
      <c r="C20" s="78">
        <v>9946688</v>
      </c>
      <c r="D20" s="78">
        <v>284</v>
      </c>
      <c r="E20" s="78">
        <v>11320035</v>
      </c>
      <c r="F20" s="78">
        <v>563</v>
      </c>
      <c r="G20" s="78">
        <v>20513142</v>
      </c>
      <c r="H20" s="80">
        <f t="shared" si="0"/>
        <v>1088</v>
      </c>
      <c r="I20" s="80">
        <f t="shared" si="0"/>
        <v>41779865</v>
      </c>
      <c r="J20" s="81">
        <f t="shared" si="1"/>
        <v>464220.72222222225</v>
      </c>
    </row>
    <row r="21" spans="1:10" ht="15.75" x14ac:dyDescent="0.25">
      <c r="A21" s="31" t="s">
        <v>34</v>
      </c>
      <c r="B21" s="78">
        <v>31</v>
      </c>
      <c r="C21" s="78">
        <v>1198009</v>
      </c>
      <c r="D21" s="78">
        <v>72</v>
      </c>
      <c r="E21" s="78">
        <v>3047958</v>
      </c>
      <c r="F21" s="78">
        <v>119</v>
      </c>
      <c r="G21" s="78">
        <v>4975200</v>
      </c>
      <c r="H21" s="80">
        <f t="shared" si="0"/>
        <v>222</v>
      </c>
      <c r="I21" s="80">
        <f t="shared" si="0"/>
        <v>9221167</v>
      </c>
      <c r="J21" s="81">
        <f t="shared" si="1"/>
        <v>102457.41111111111</v>
      </c>
    </row>
    <row r="22" spans="1:10" ht="15.75" x14ac:dyDescent="0.25">
      <c r="A22" s="31" t="s">
        <v>35</v>
      </c>
      <c r="B22" s="78">
        <v>172</v>
      </c>
      <c r="C22" s="78">
        <v>5219326</v>
      </c>
      <c r="D22" s="78">
        <v>148</v>
      </c>
      <c r="E22" s="78">
        <v>4664578</v>
      </c>
      <c r="F22" s="78">
        <v>188</v>
      </c>
      <c r="G22" s="78">
        <v>6140750</v>
      </c>
      <c r="H22" s="80">
        <f t="shared" ref="H22:I42" si="2">B22+D22+F22</f>
        <v>508</v>
      </c>
      <c r="I22" s="80">
        <f t="shared" si="2"/>
        <v>16024654</v>
      </c>
      <c r="J22" s="81">
        <f t="shared" si="1"/>
        <v>178051.7111111111</v>
      </c>
    </row>
    <row r="23" spans="1:10" ht="15.75" x14ac:dyDescent="0.25">
      <c r="A23" s="31" t="s">
        <v>36</v>
      </c>
      <c r="B23" s="78">
        <v>29</v>
      </c>
      <c r="C23" s="78">
        <v>1000000</v>
      </c>
      <c r="D23" s="78">
        <v>20</v>
      </c>
      <c r="E23" s="78">
        <v>697500</v>
      </c>
      <c r="F23" s="78">
        <v>26</v>
      </c>
      <c r="G23" s="78">
        <v>984500</v>
      </c>
      <c r="H23" s="80">
        <f t="shared" si="2"/>
        <v>75</v>
      </c>
      <c r="I23" s="80">
        <f t="shared" si="2"/>
        <v>2682000</v>
      </c>
      <c r="J23" s="81">
        <f t="shared" si="1"/>
        <v>29800</v>
      </c>
    </row>
    <row r="24" spans="1:10" ht="15.75" x14ac:dyDescent="0.25">
      <c r="A24" s="31" t="s">
        <v>37</v>
      </c>
      <c r="B24" s="78">
        <v>511</v>
      </c>
      <c r="C24" s="78">
        <v>18565476</v>
      </c>
      <c r="D24" s="78">
        <v>373</v>
      </c>
      <c r="E24" s="78">
        <v>14876477</v>
      </c>
      <c r="F24" s="78">
        <v>498</v>
      </c>
      <c r="G24" s="78">
        <v>19248899</v>
      </c>
      <c r="H24" s="80">
        <f t="shared" si="2"/>
        <v>1382</v>
      </c>
      <c r="I24" s="80">
        <f t="shared" si="2"/>
        <v>52690852</v>
      </c>
      <c r="J24" s="81">
        <f t="shared" si="1"/>
        <v>585453.91111111105</v>
      </c>
    </row>
    <row r="25" spans="1:10" ht="15.75" x14ac:dyDescent="0.25">
      <c r="A25" s="31" t="s">
        <v>38</v>
      </c>
      <c r="B25" s="78">
        <v>430</v>
      </c>
      <c r="C25" s="78">
        <v>17443252</v>
      </c>
      <c r="D25" s="78">
        <v>612</v>
      </c>
      <c r="E25" s="78">
        <v>26184152</v>
      </c>
      <c r="F25" s="78">
        <v>536</v>
      </c>
      <c r="G25" s="78">
        <v>22529720</v>
      </c>
      <c r="H25" s="80">
        <f t="shared" si="2"/>
        <v>1578</v>
      </c>
      <c r="I25" s="80">
        <f t="shared" si="2"/>
        <v>66157124</v>
      </c>
      <c r="J25" s="81">
        <f t="shared" si="1"/>
        <v>735079.1555555556</v>
      </c>
    </row>
    <row r="26" spans="1:10" ht="15.75" x14ac:dyDescent="0.25">
      <c r="A26" s="31" t="s">
        <v>39</v>
      </c>
      <c r="B26" s="78">
        <v>82</v>
      </c>
      <c r="C26" s="78">
        <v>2898259</v>
      </c>
      <c r="D26" s="78">
        <v>89</v>
      </c>
      <c r="E26" s="78">
        <v>3614751</v>
      </c>
      <c r="F26" s="78">
        <v>69</v>
      </c>
      <c r="G26" s="78">
        <v>2722802</v>
      </c>
      <c r="H26" s="80">
        <f t="shared" si="2"/>
        <v>240</v>
      </c>
      <c r="I26" s="80">
        <f t="shared" si="2"/>
        <v>9235812</v>
      </c>
      <c r="J26" s="81">
        <f t="shared" si="1"/>
        <v>102620.13333333333</v>
      </c>
    </row>
    <row r="27" spans="1:10" ht="15.75" x14ac:dyDescent="0.25">
      <c r="A27" s="31" t="s">
        <v>40</v>
      </c>
      <c r="B27" s="78">
        <v>60</v>
      </c>
      <c r="C27" s="78">
        <v>2234597</v>
      </c>
      <c r="D27" s="78">
        <v>104</v>
      </c>
      <c r="E27" s="78">
        <v>3491203</v>
      </c>
      <c r="F27" s="78">
        <v>58</v>
      </c>
      <c r="G27" s="78">
        <v>1967970</v>
      </c>
      <c r="H27" s="80">
        <f t="shared" si="2"/>
        <v>222</v>
      </c>
      <c r="I27" s="80">
        <f t="shared" si="2"/>
        <v>7693770</v>
      </c>
      <c r="J27" s="81">
        <f t="shared" si="1"/>
        <v>85486.333333333328</v>
      </c>
    </row>
    <row r="28" spans="1:10" ht="15.75" x14ac:dyDescent="0.25">
      <c r="A28" s="31" t="s">
        <v>41</v>
      </c>
      <c r="B28" s="78">
        <v>217</v>
      </c>
      <c r="C28" s="78">
        <v>8403841</v>
      </c>
      <c r="D28" s="78">
        <v>404</v>
      </c>
      <c r="E28" s="78">
        <v>17074662</v>
      </c>
      <c r="F28" s="78">
        <v>484</v>
      </c>
      <c r="G28" s="78">
        <v>19792731</v>
      </c>
      <c r="H28" s="80">
        <f t="shared" si="2"/>
        <v>1105</v>
      </c>
      <c r="I28" s="80">
        <f t="shared" si="2"/>
        <v>45271234</v>
      </c>
      <c r="J28" s="81">
        <f t="shared" si="1"/>
        <v>503013.7111111111</v>
      </c>
    </row>
    <row r="29" spans="1:10" ht="15.75" x14ac:dyDescent="0.25">
      <c r="A29" s="31" t="s">
        <v>42</v>
      </c>
      <c r="B29" s="78">
        <v>178</v>
      </c>
      <c r="C29" s="78">
        <v>5529625</v>
      </c>
      <c r="D29" s="78">
        <v>178</v>
      </c>
      <c r="E29" s="78">
        <v>5609344</v>
      </c>
      <c r="F29" s="78">
        <v>274</v>
      </c>
      <c r="G29" s="78">
        <v>7911604</v>
      </c>
      <c r="H29" s="80">
        <f t="shared" si="2"/>
        <v>630</v>
      </c>
      <c r="I29" s="80">
        <f t="shared" si="2"/>
        <v>19050573</v>
      </c>
      <c r="J29" s="81">
        <f t="shared" si="1"/>
        <v>211673.03333333333</v>
      </c>
    </row>
    <row r="30" spans="1:10" ht="15.75" x14ac:dyDescent="0.25">
      <c r="A30" s="31" t="s">
        <v>43</v>
      </c>
      <c r="B30" s="78">
        <v>4284</v>
      </c>
      <c r="C30" s="78">
        <v>113950873</v>
      </c>
      <c r="D30" s="78">
        <v>4486</v>
      </c>
      <c r="E30" s="78">
        <v>114604884</v>
      </c>
      <c r="F30" s="78">
        <v>4291</v>
      </c>
      <c r="G30" s="78">
        <v>106755937</v>
      </c>
      <c r="H30" s="80">
        <f t="shared" si="2"/>
        <v>13061</v>
      </c>
      <c r="I30" s="80">
        <f t="shared" si="2"/>
        <v>335311694</v>
      </c>
      <c r="J30" s="81">
        <f t="shared" si="1"/>
        <v>3725685.4888888891</v>
      </c>
    </row>
    <row r="31" spans="1:10" ht="15.75" x14ac:dyDescent="0.25">
      <c r="A31" s="31" t="s">
        <v>44</v>
      </c>
      <c r="B31" s="78">
        <v>75</v>
      </c>
      <c r="C31" s="78">
        <v>2460022</v>
      </c>
      <c r="D31" s="78">
        <v>60</v>
      </c>
      <c r="E31" s="78">
        <v>2305401</v>
      </c>
      <c r="F31" s="78">
        <v>30</v>
      </c>
      <c r="G31" s="78">
        <v>952000</v>
      </c>
      <c r="H31" s="80">
        <f t="shared" si="2"/>
        <v>165</v>
      </c>
      <c r="I31" s="80">
        <f t="shared" si="2"/>
        <v>5717423</v>
      </c>
      <c r="J31" s="81">
        <f t="shared" si="1"/>
        <v>63526.922222222223</v>
      </c>
    </row>
    <row r="32" spans="1:10" ht="15.75" x14ac:dyDescent="0.25">
      <c r="A32" s="31" t="s">
        <v>45</v>
      </c>
      <c r="B32" s="78">
        <v>420</v>
      </c>
      <c r="C32" s="78">
        <v>16668469</v>
      </c>
      <c r="D32" s="78">
        <v>349</v>
      </c>
      <c r="E32" s="78">
        <v>14216476</v>
      </c>
      <c r="F32" s="78">
        <v>402</v>
      </c>
      <c r="G32" s="78">
        <v>16183977</v>
      </c>
      <c r="H32" s="80">
        <f t="shared" si="2"/>
        <v>1171</v>
      </c>
      <c r="I32" s="80">
        <f t="shared" si="2"/>
        <v>47068922</v>
      </c>
      <c r="J32" s="81">
        <f t="shared" si="1"/>
        <v>522988.02222222224</v>
      </c>
    </row>
    <row r="33" spans="1:10" ht="15.75" x14ac:dyDescent="0.25">
      <c r="A33" s="31" t="s">
        <v>46</v>
      </c>
      <c r="B33" s="78">
        <v>1107</v>
      </c>
      <c r="C33" s="78">
        <v>35952524</v>
      </c>
      <c r="D33" s="78">
        <v>1144</v>
      </c>
      <c r="E33" s="78">
        <v>37099203</v>
      </c>
      <c r="F33" s="78">
        <v>1507</v>
      </c>
      <c r="G33" s="78">
        <v>45289792</v>
      </c>
      <c r="H33" s="80">
        <f t="shared" si="2"/>
        <v>3758</v>
      </c>
      <c r="I33" s="80">
        <f t="shared" si="2"/>
        <v>118341519</v>
      </c>
      <c r="J33" s="81">
        <f t="shared" si="1"/>
        <v>1314905.7666666666</v>
      </c>
    </row>
    <row r="34" spans="1:10" ht="15.75" x14ac:dyDescent="0.25">
      <c r="A34" s="31" t="s">
        <v>47</v>
      </c>
      <c r="B34" s="78">
        <v>168</v>
      </c>
      <c r="C34" s="78">
        <v>5446176</v>
      </c>
      <c r="D34" s="78">
        <v>149</v>
      </c>
      <c r="E34" s="78">
        <v>4792221</v>
      </c>
      <c r="F34" s="78">
        <v>134</v>
      </c>
      <c r="G34" s="78">
        <v>4361357</v>
      </c>
      <c r="H34" s="80">
        <f t="shared" si="2"/>
        <v>451</v>
      </c>
      <c r="I34" s="80">
        <f t="shared" si="2"/>
        <v>14599754</v>
      </c>
      <c r="J34" s="81">
        <f t="shared" si="1"/>
        <v>162219.48888888888</v>
      </c>
    </row>
    <row r="35" spans="1:10" ht="15.75" x14ac:dyDescent="0.25">
      <c r="A35" s="31" t="s">
        <v>48</v>
      </c>
      <c r="B35" s="78">
        <v>74</v>
      </c>
      <c r="C35" s="78">
        <v>2421001</v>
      </c>
      <c r="D35" s="78">
        <v>90</v>
      </c>
      <c r="E35" s="78">
        <v>2948688</v>
      </c>
      <c r="F35" s="78">
        <v>66</v>
      </c>
      <c r="G35" s="78">
        <v>2155373</v>
      </c>
      <c r="H35" s="80">
        <f t="shared" si="2"/>
        <v>230</v>
      </c>
      <c r="I35" s="80">
        <f t="shared" si="2"/>
        <v>7525062</v>
      </c>
      <c r="J35" s="81">
        <f t="shared" si="1"/>
        <v>83611.8</v>
      </c>
    </row>
    <row r="36" spans="1:10" ht="15.75" x14ac:dyDescent="0.25">
      <c r="A36" s="31" t="s">
        <v>49</v>
      </c>
      <c r="B36" s="78">
        <v>505</v>
      </c>
      <c r="C36" s="78">
        <v>16060317</v>
      </c>
      <c r="D36" s="78">
        <v>443</v>
      </c>
      <c r="E36" s="78">
        <v>12952796</v>
      </c>
      <c r="F36" s="78">
        <v>573</v>
      </c>
      <c r="G36" s="78">
        <v>16680231</v>
      </c>
      <c r="H36" s="80">
        <f t="shared" si="2"/>
        <v>1521</v>
      </c>
      <c r="I36" s="80">
        <f t="shared" si="2"/>
        <v>45693344</v>
      </c>
      <c r="J36" s="81">
        <f t="shared" si="1"/>
        <v>507703.82222222222</v>
      </c>
    </row>
    <row r="37" spans="1:10" ht="15.75" x14ac:dyDescent="0.25">
      <c r="A37" s="31" t="s">
        <v>50</v>
      </c>
      <c r="B37" s="78">
        <v>74</v>
      </c>
      <c r="C37" s="78">
        <v>2957989</v>
      </c>
      <c r="D37" s="78">
        <v>86</v>
      </c>
      <c r="E37" s="78">
        <v>3372746</v>
      </c>
      <c r="F37" s="78">
        <v>117</v>
      </c>
      <c r="G37" s="78">
        <v>4693591</v>
      </c>
      <c r="H37" s="80">
        <f t="shared" si="2"/>
        <v>277</v>
      </c>
      <c r="I37" s="80">
        <f t="shared" si="2"/>
        <v>11024326</v>
      </c>
      <c r="J37" s="81">
        <f t="shared" si="1"/>
        <v>122492.51111111112</v>
      </c>
    </row>
    <row r="38" spans="1:10" ht="15.75" x14ac:dyDescent="0.25">
      <c r="A38" s="31" t="s">
        <v>51</v>
      </c>
      <c r="B38" s="78">
        <v>907</v>
      </c>
      <c r="C38" s="78">
        <v>35940743</v>
      </c>
      <c r="D38" s="78">
        <v>894</v>
      </c>
      <c r="E38" s="78">
        <v>38451009</v>
      </c>
      <c r="F38" s="78">
        <v>645</v>
      </c>
      <c r="G38" s="78">
        <v>29749693</v>
      </c>
      <c r="H38" s="80">
        <f t="shared" si="2"/>
        <v>2446</v>
      </c>
      <c r="I38" s="80">
        <f t="shared" si="2"/>
        <v>104141445</v>
      </c>
      <c r="J38" s="81">
        <f t="shared" si="1"/>
        <v>1157127.1666666667</v>
      </c>
    </row>
    <row r="39" spans="1:10" ht="15.75" x14ac:dyDescent="0.25">
      <c r="A39" s="31" t="s">
        <v>52</v>
      </c>
      <c r="B39" s="78">
        <v>60</v>
      </c>
      <c r="C39" s="78">
        <v>2423945</v>
      </c>
      <c r="D39" s="78">
        <v>107</v>
      </c>
      <c r="E39" s="78">
        <v>3769000</v>
      </c>
      <c r="F39" s="78">
        <v>134</v>
      </c>
      <c r="G39" s="78">
        <v>4840946</v>
      </c>
      <c r="H39" s="80">
        <f t="shared" si="2"/>
        <v>301</v>
      </c>
      <c r="I39" s="80">
        <f t="shared" si="2"/>
        <v>11033891</v>
      </c>
      <c r="J39" s="81">
        <f t="shared" si="1"/>
        <v>122598.78888888888</v>
      </c>
    </row>
    <row r="40" spans="1:10" ht="15.75" x14ac:dyDescent="0.25">
      <c r="A40" s="31" t="s">
        <v>53</v>
      </c>
      <c r="B40" s="78">
        <v>39</v>
      </c>
      <c r="C40" s="78">
        <v>1502833</v>
      </c>
      <c r="D40" s="78">
        <v>46</v>
      </c>
      <c r="E40" s="78">
        <v>1787006</v>
      </c>
      <c r="F40" s="78">
        <v>49</v>
      </c>
      <c r="G40" s="78">
        <v>1833402</v>
      </c>
      <c r="H40" s="80">
        <f t="shared" si="2"/>
        <v>134</v>
      </c>
      <c r="I40" s="80">
        <f t="shared" si="2"/>
        <v>5123241</v>
      </c>
      <c r="J40" s="81">
        <f t="shared" si="1"/>
        <v>56924.9</v>
      </c>
    </row>
    <row r="41" spans="1:10" ht="15.75" x14ac:dyDescent="0.25">
      <c r="A41" s="31" t="s">
        <v>54</v>
      </c>
      <c r="B41" s="78">
        <v>6</v>
      </c>
      <c r="C41" s="78">
        <v>241703</v>
      </c>
      <c r="D41" s="78">
        <v>13</v>
      </c>
      <c r="E41" s="78">
        <v>442109</v>
      </c>
      <c r="F41" s="78">
        <v>14</v>
      </c>
      <c r="G41" s="78">
        <v>591000</v>
      </c>
      <c r="H41" s="80">
        <f t="shared" si="2"/>
        <v>33</v>
      </c>
      <c r="I41" s="80">
        <f t="shared" si="2"/>
        <v>1274812</v>
      </c>
      <c r="J41" s="81">
        <f t="shared" si="1"/>
        <v>14164.577777777778</v>
      </c>
    </row>
    <row r="42" spans="1:10" ht="15.75" x14ac:dyDescent="0.25">
      <c r="A42" s="31" t="s">
        <v>55</v>
      </c>
      <c r="B42" s="78">
        <v>122</v>
      </c>
      <c r="C42" s="78">
        <v>4347520</v>
      </c>
      <c r="D42" s="78">
        <v>83</v>
      </c>
      <c r="E42" s="78">
        <v>3308209</v>
      </c>
      <c r="F42" s="78">
        <v>218</v>
      </c>
      <c r="G42" s="78">
        <v>8308049</v>
      </c>
      <c r="H42" s="80">
        <f t="shared" si="2"/>
        <v>423</v>
      </c>
      <c r="I42" s="80">
        <f t="shared" si="2"/>
        <v>15963778</v>
      </c>
      <c r="J42" s="81">
        <f t="shared" si="1"/>
        <v>177375.31111111111</v>
      </c>
    </row>
    <row r="43" spans="1:10" ht="15.75" x14ac:dyDescent="0.25">
      <c r="A43" s="82" t="s">
        <v>2</v>
      </c>
      <c r="B43" s="83">
        <f t="shared" ref="B43:I43" si="3">SUM(B6:B42)</f>
        <v>11864</v>
      </c>
      <c r="C43" s="83">
        <f t="shared" si="3"/>
        <v>380941233</v>
      </c>
      <c r="D43" s="83">
        <f t="shared" si="3"/>
        <v>12361</v>
      </c>
      <c r="E43" s="83">
        <f t="shared" si="3"/>
        <v>403271048</v>
      </c>
      <c r="F43" s="83">
        <f t="shared" si="3"/>
        <v>13983</v>
      </c>
      <c r="G43" s="83">
        <f t="shared" si="3"/>
        <v>450991641</v>
      </c>
      <c r="H43" s="83">
        <f t="shared" si="3"/>
        <v>38208</v>
      </c>
      <c r="I43" s="83">
        <f t="shared" si="3"/>
        <v>1235203922</v>
      </c>
      <c r="J43" s="84">
        <f>SUM(J6:J42)</f>
        <v>13724488.022222223</v>
      </c>
    </row>
  </sheetData>
  <mergeCells count="6">
    <mergeCell ref="A2:J2"/>
    <mergeCell ref="A3:J3"/>
    <mergeCell ref="B4:C4"/>
    <mergeCell ref="D4:E4"/>
    <mergeCell ref="F4:G4"/>
    <mergeCell ref="H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6ED4-EACB-494B-9D14-9A29866F1A57}">
  <dimension ref="A1:J43"/>
  <sheetViews>
    <sheetView workbookViewId="0">
      <selection activeCell="A3" sqref="A3"/>
    </sheetView>
  </sheetViews>
  <sheetFormatPr defaultRowHeight="15" x14ac:dyDescent="0.25"/>
  <cols>
    <col min="1" max="1" width="18.5703125" customWidth="1"/>
    <col min="2" max="2" width="16.140625" customWidth="1"/>
    <col min="3" max="3" width="21.140625" customWidth="1"/>
    <col min="4" max="4" width="22" customWidth="1"/>
    <col min="5" max="5" width="19.7109375" customWidth="1"/>
    <col min="6" max="6" width="15.140625" customWidth="1"/>
    <col min="7" max="7" width="19.7109375" customWidth="1"/>
    <col min="8" max="8" width="16.28515625" customWidth="1"/>
    <col min="9" max="9" width="18.85546875" customWidth="1"/>
    <col min="10" max="10" width="17.28515625" customWidth="1"/>
  </cols>
  <sheetData>
    <row r="1" spans="1:10" ht="15.75" x14ac:dyDescent="0.2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6.5" thickBot="1" x14ac:dyDescent="0.3">
      <c r="A2" s="66" t="s">
        <v>91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5.75" x14ac:dyDescent="0.25">
      <c r="A3" s="63"/>
      <c r="B3" s="67" t="s">
        <v>69</v>
      </c>
      <c r="C3" s="68"/>
      <c r="D3" s="69" t="s">
        <v>70</v>
      </c>
      <c r="E3" s="70"/>
      <c r="F3" s="71" t="s">
        <v>71</v>
      </c>
      <c r="G3" s="72"/>
      <c r="H3" s="73" t="s">
        <v>72</v>
      </c>
      <c r="I3" s="74"/>
      <c r="J3" s="75"/>
    </row>
    <row r="4" spans="1:10" ht="15.75" x14ac:dyDescent="0.25">
      <c r="A4" s="31" t="s">
        <v>18</v>
      </c>
      <c r="B4" s="76" t="s">
        <v>73</v>
      </c>
      <c r="C4" s="76" t="s">
        <v>74</v>
      </c>
      <c r="D4" s="76" t="s">
        <v>73</v>
      </c>
      <c r="E4" s="76" t="s">
        <v>74</v>
      </c>
      <c r="F4" s="76" t="s">
        <v>73</v>
      </c>
      <c r="G4" s="76" t="s">
        <v>74</v>
      </c>
      <c r="H4" s="76" t="s">
        <v>73</v>
      </c>
      <c r="I4" s="76" t="s">
        <v>74</v>
      </c>
      <c r="J4" s="77" t="s">
        <v>75</v>
      </c>
    </row>
    <row r="5" spans="1:10" ht="15.75" x14ac:dyDescent="0.25">
      <c r="A5" s="31" t="s">
        <v>19</v>
      </c>
      <c r="B5" s="78">
        <v>132</v>
      </c>
      <c r="C5" s="78">
        <v>3866730</v>
      </c>
      <c r="D5" s="78">
        <v>106</v>
      </c>
      <c r="E5" s="78">
        <v>3229613</v>
      </c>
      <c r="F5" s="79">
        <v>6</v>
      </c>
      <c r="G5" s="79">
        <v>156000</v>
      </c>
      <c r="H5" s="80">
        <f t="shared" ref="H5:I20" si="0">B5+D5+F5</f>
        <v>244</v>
      </c>
      <c r="I5" s="80">
        <f t="shared" si="0"/>
        <v>7252343</v>
      </c>
      <c r="J5" s="81">
        <f>I5/90</f>
        <v>80581.588888888888</v>
      </c>
    </row>
    <row r="6" spans="1:10" ht="15.75" x14ac:dyDescent="0.25">
      <c r="A6" s="31" t="s">
        <v>20</v>
      </c>
      <c r="B6" s="78">
        <v>11</v>
      </c>
      <c r="C6" s="78">
        <v>382000</v>
      </c>
      <c r="D6" s="78">
        <v>4</v>
      </c>
      <c r="E6" s="78">
        <v>193000</v>
      </c>
      <c r="F6" s="79">
        <v>62</v>
      </c>
      <c r="G6" s="79">
        <v>2075000</v>
      </c>
      <c r="H6" s="80">
        <f t="shared" si="0"/>
        <v>77</v>
      </c>
      <c r="I6" s="80">
        <f t="shared" si="0"/>
        <v>2650000</v>
      </c>
      <c r="J6" s="81">
        <f t="shared" ref="J6:J41" si="1">I6/90</f>
        <v>29444.444444444445</v>
      </c>
    </row>
    <row r="7" spans="1:10" ht="15.75" x14ac:dyDescent="0.25">
      <c r="A7" s="31" t="s">
        <v>21</v>
      </c>
      <c r="B7" s="78">
        <v>37</v>
      </c>
      <c r="C7" s="78">
        <v>1133002</v>
      </c>
      <c r="D7" s="78">
        <v>44</v>
      </c>
      <c r="E7" s="78">
        <v>1323117</v>
      </c>
      <c r="F7" s="79">
        <v>17</v>
      </c>
      <c r="G7" s="79">
        <v>485800</v>
      </c>
      <c r="H7" s="80">
        <f t="shared" si="0"/>
        <v>98</v>
      </c>
      <c r="I7" s="80">
        <f t="shared" si="0"/>
        <v>2941919</v>
      </c>
      <c r="J7" s="81">
        <f t="shared" si="1"/>
        <v>32687.988888888889</v>
      </c>
    </row>
    <row r="8" spans="1:10" ht="15.75" x14ac:dyDescent="0.25">
      <c r="A8" s="31" t="s">
        <v>22</v>
      </c>
      <c r="B8" s="78">
        <v>48</v>
      </c>
      <c r="C8" s="78">
        <v>1436862</v>
      </c>
      <c r="D8" s="78">
        <v>112</v>
      </c>
      <c r="E8" s="78">
        <v>2543706</v>
      </c>
      <c r="F8" s="79">
        <v>55</v>
      </c>
      <c r="G8" s="79">
        <v>1413452</v>
      </c>
      <c r="H8" s="80">
        <f t="shared" si="0"/>
        <v>215</v>
      </c>
      <c r="I8" s="80">
        <f t="shared" si="0"/>
        <v>5394020</v>
      </c>
      <c r="J8" s="81">
        <f t="shared" si="1"/>
        <v>59933.555555555555</v>
      </c>
    </row>
    <row r="9" spans="1:10" ht="15.75" x14ac:dyDescent="0.25">
      <c r="A9" s="31" t="s">
        <v>23</v>
      </c>
      <c r="B9" s="78">
        <v>4</v>
      </c>
      <c r="C9" s="78">
        <v>94620</v>
      </c>
      <c r="D9" s="78">
        <v>15</v>
      </c>
      <c r="E9" s="78">
        <v>477621</v>
      </c>
      <c r="F9" s="79">
        <v>28</v>
      </c>
      <c r="G9" s="79">
        <v>697122</v>
      </c>
      <c r="H9" s="80">
        <f t="shared" si="0"/>
        <v>47</v>
      </c>
      <c r="I9" s="80">
        <f t="shared" si="0"/>
        <v>1269363</v>
      </c>
      <c r="J9" s="81">
        <f t="shared" si="1"/>
        <v>14104.033333333333</v>
      </c>
    </row>
    <row r="10" spans="1:10" ht="15.75" x14ac:dyDescent="0.25">
      <c r="A10" s="31" t="s">
        <v>24</v>
      </c>
      <c r="B10" s="78">
        <v>4</v>
      </c>
      <c r="C10" s="78">
        <v>123000</v>
      </c>
      <c r="D10" s="78">
        <v>13</v>
      </c>
      <c r="E10" s="78">
        <v>406005</v>
      </c>
      <c r="F10" s="79">
        <v>0</v>
      </c>
      <c r="G10" s="79">
        <v>0</v>
      </c>
      <c r="H10" s="80">
        <f t="shared" si="0"/>
        <v>17</v>
      </c>
      <c r="I10" s="80">
        <f t="shared" si="0"/>
        <v>529005</v>
      </c>
      <c r="J10" s="81">
        <f t="shared" si="1"/>
        <v>5877.833333333333</v>
      </c>
    </row>
    <row r="11" spans="1:10" ht="15.75" x14ac:dyDescent="0.25">
      <c r="A11" s="31" t="s">
        <v>25</v>
      </c>
      <c r="B11" s="78">
        <v>38</v>
      </c>
      <c r="C11" s="78">
        <v>1032800</v>
      </c>
      <c r="D11" s="78">
        <v>63</v>
      </c>
      <c r="E11" s="78">
        <v>1549582</v>
      </c>
      <c r="F11" s="79">
        <v>64</v>
      </c>
      <c r="G11" s="79">
        <v>1439500</v>
      </c>
      <c r="H11" s="80">
        <f t="shared" si="0"/>
        <v>165</v>
      </c>
      <c r="I11" s="80">
        <f t="shared" si="0"/>
        <v>4021882</v>
      </c>
      <c r="J11" s="81">
        <f t="shared" si="1"/>
        <v>44687.577777777777</v>
      </c>
    </row>
    <row r="12" spans="1:10" ht="15.75" x14ac:dyDescent="0.25">
      <c r="A12" s="31" t="s">
        <v>26</v>
      </c>
      <c r="B12" s="78">
        <v>11</v>
      </c>
      <c r="C12" s="78">
        <v>352001</v>
      </c>
      <c r="D12" s="78">
        <v>20</v>
      </c>
      <c r="E12" s="78">
        <v>488010</v>
      </c>
      <c r="F12" s="79">
        <v>6</v>
      </c>
      <c r="G12" s="79">
        <v>113620</v>
      </c>
      <c r="H12" s="80">
        <f t="shared" si="0"/>
        <v>37</v>
      </c>
      <c r="I12" s="80">
        <f t="shared" si="0"/>
        <v>953631</v>
      </c>
      <c r="J12" s="81">
        <f t="shared" si="1"/>
        <v>10595.9</v>
      </c>
    </row>
    <row r="13" spans="1:10" ht="15.75" x14ac:dyDescent="0.25">
      <c r="A13" s="31" t="s">
        <v>27</v>
      </c>
      <c r="B13" s="78">
        <v>36</v>
      </c>
      <c r="C13" s="78">
        <v>1067160</v>
      </c>
      <c r="D13" s="78">
        <v>24</v>
      </c>
      <c r="E13" s="78">
        <v>796007</v>
      </c>
      <c r="F13" s="79">
        <v>23</v>
      </c>
      <c r="G13" s="79">
        <v>521000</v>
      </c>
      <c r="H13" s="80">
        <f t="shared" si="0"/>
        <v>83</v>
      </c>
      <c r="I13" s="80">
        <f t="shared" si="0"/>
        <v>2384167</v>
      </c>
      <c r="J13" s="81">
        <f t="shared" si="1"/>
        <v>26490.744444444445</v>
      </c>
    </row>
    <row r="14" spans="1:10" ht="15.75" x14ac:dyDescent="0.25">
      <c r="A14" s="31" t="s">
        <v>28</v>
      </c>
      <c r="B14" s="78">
        <v>134</v>
      </c>
      <c r="C14" s="78">
        <v>3115007</v>
      </c>
      <c r="D14" s="78">
        <v>15</v>
      </c>
      <c r="E14" s="78">
        <v>462001</v>
      </c>
      <c r="F14" s="79">
        <v>954</v>
      </c>
      <c r="G14" s="79">
        <v>23243641</v>
      </c>
      <c r="H14" s="80">
        <f t="shared" si="0"/>
        <v>1103</v>
      </c>
      <c r="I14" s="80">
        <f t="shared" si="0"/>
        <v>26820649</v>
      </c>
      <c r="J14" s="81">
        <f t="shared" si="1"/>
        <v>298007.2111111111</v>
      </c>
    </row>
    <row r="15" spans="1:10" ht="15.75" x14ac:dyDescent="0.25">
      <c r="A15" s="31" t="s">
        <v>29</v>
      </c>
      <c r="B15" s="78">
        <v>47</v>
      </c>
      <c r="C15" s="78">
        <v>1445466</v>
      </c>
      <c r="D15" s="78">
        <v>31</v>
      </c>
      <c r="E15" s="78">
        <v>995628</v>
      </c>
      <c r="F15" s="78">
        <v>2</v>
      </c>
      <c r="G15" s="78">
        <v>65000</v>
      </c>
      <c r="H15" s="80">
        <f t="shared" si="0"/>
        <v>80</v>
      </c>
      <c r="I15" s="80">
        <f t="shared" si="0"/>
        <v>2506094</v>
      </c>
      <c r="J15" s="81">
        <f t="shared" si="1"/>
        <v>27845.488888888889</v>
      </c>
    </row>
    <row r="16" spans="1:10" ht="15.75" x14ac:dyDescent="0.25">
      <c r="A16" s="31" t="s">
        <v>30</v>
      </c>
      <c r="B16" s="78">
        <v>12</v>
      </c>
      <c r="C16" s="78">
        <v>242001</v>
      </c>
      <c r="D16" s="78">
        <v>3</v>
      </c>
      <c r="E16" s="78">
        <v>63000</v>
      </c>
      <c r="F16" s="78">
        <v>122</v>
      </c>
      <c r="G16" s="78">
        <v>2016000</v>
      </c>
      <c r="H16" s="80">
        <f t="shared" si="0"/>
        <v>137</v>
      </c>
      <c r="I16" s="80">
        <f t="shared" si="0"/>
        <v>2321001</v>
      </c>
      <c r="J16" s="81">
        <f t="shared" si="1"/>
        <v>25788.9</v>
      </c>
    </row>
    <row r="17" spans="1:10" ht="15.75" x14ac:dyDescent="0.25">
      <c r="A17" s="31" t="s">
        <v>31</v>
      </c>
      <c r="B17" s="78">
        <v>7</v>
      </c>
      <c r="C17" s="78">
        <v>174500</v>
      </c>
      <c r="D17" s="78">
        <v>14</v>
      </c>
      <c r="E17" s="78">
        <v>280000</v>
      </c>
      <c r="F17" s="78">
        <v>0</v>
      </c>
      <c r="G17" s="78">
        <v>0</v>
      </c>
      <c r="H17" s="80">
        <f t="shared" si="0"/>
        <v>21</v>
      </c>
      <c r="I17" s="80">
        <f t="shared" si="0"/>
        <v>454500</v>
      </c>
      <c r="J17" s="81">
        <f t="shared" si="1"/>
        <v>5050</v>
      </c>
    </row>
    <row r="18" spans="1:10" ht="15.75" x14ac:dyDescent="0.25">
      <c r="A18" s="31" t="s">
        <v>32</v>
      </c>
      <c r="B18" s="78">
        <v>61</v>
      </c>
      <c r="C18" s="78">
        <v>1983770</v>
      </c>
      <c r="D18" s="78">
        <v>36</v>
      </c>
      <c r="E18" s="78">
        <v>1125508</v>
      </c>
      <c r="F18" s="78">
        <v>23</v>
      </c>
      <c r="G18" s="78">
        <v>600000</v>
      </c>
      <c r="H18" s="80">
        <f t="shared" si="0"/>
        <v>120</v>
      </c>
      <c r="I18" s="80">
        <f t="shared" si="0"/>
        <v>3709278</v>
      </c>
      <c r="J18" s="81">
        <f t="shared" si="1"/>
        <v>41214.199999999997</v>
      </c>
    </row>
    <row r="19" spans="1:10" ht="15.75" x14ac:dyDescent="0.25">
      <c r="A19" s="31" t="s">
        <v>33</v>
      </c>
      <c r="B19" s="78">
        <v>42</v>
      </c>
      <c r="C19" s="78">
        <v>1334500</v>
      </c>
      <c r="D19" s="78">
        <v>31</v>
      </c>
      <c r="E19" s="78">
        <v>1232501</v>
      </c>
      <c r="F19" s="78">
        <v>108</v>
      </c>
      <c r="G19" s="78">
        <v>3269446</v>
      </c>
      <c r="H19" s="80">
        <f t="shared" si="0"/>
        <v>181</v>
      </c>
      <c r="I19" s="80">
        <f t="shared" si="0"/>
        <v>5836447</v>
      </c>
      <c r="J19" s="81">
        <f t="shared" si="1"/>
        <v>64849.411111111112</v>
      </c>
    </row>
    <row r="20" spans="1:10" ht="15.75" x14ac:dyDescent="0.25">
      <c r="A20" s="31" t="s">
        <v>34</v>
      </c>
      <c r="B20" s="78">
        <v>11</v>
      </c>
      <c r="C20" s="78">
        <v>370000</v>
      </c>
      <c r="D20" s="78">
        <v>20</v>
      </c>
      <c r="E20" s="78">
        <v>684000</v>
      </c>
      <c r="F20" s="78">
        <v>95</v>
      </c>
      <c r="G20" s="78">
        <v>3057348</v>
      </c>
      <c r="H20" s="80">
        <f t="shared" si="0"/>
        <v>126</v>
      </c>
      <c r="I20" s="80">
        <f t="shared" si="0"/>
        <v>4111348</v>
      </c>
      <c r="J20" s="81">
        <f t="shared" si="1"/>
        <v>45681.644444444442</v>
      </c>
    </row>
    <row r="21" spans="1:10" ht="15.75" x14ac:dyDescent="0.25">
      <c r="A21" s="31" t="s">
        <v>35</v>
      </c>
      <c r="B21" s="78">
        <v>78</v>
      </c>
      <c r="C21" s="78">
        <v>1990282</v>
      </c>
      <c r="D21" s="78">
        <v>65</v>
      </c>
      <c r="E21" s="78">
        <v>1857829</v>
      </c>
      <c r="F21" s="78">
        <v>5</v>
      </c>
      <c r="G21" s="78">
        <v>185000</v>
      </c>
      <c r="H21" s="80">
        <f t="shared" ref="H21:I41" si="2">B21+D21+F21</f>
        <v>148</v>
      </c>
      <c r="I21" s="80">
        <f t="shared" si="2"/>
        <v>4033111</v>
      </c>
      <c r="J21" s="81">
        <f t="shared" si="1"/>
        <v>44812.344444444447</v>
      </c>
    </row>
    <row r="22" spans="1:10" ht="15.75" x14ac:dyDescent="0.25">
      <c r="A22" s="31" t="s">
        <v>36</v>
      </c>
      <c r="B22" s="78">
        <v>2</v>
      </c>
      <c r="C22" s="78">
        <v>27240</v>
      </c>
      <c r="D22" s="78">
        <v>3</v>
      </c>
      <c r="E22" s="78">
        <v>99000</v>
      </c>
      <c r="F22" s="78">
        <v>0</v>
      </c>
      <c r="G22" s="78">
        <v>0</v>
      </c>
      <c r="H22" s="80">
        <f t="shared" si="2"/>
        <v>5</v>
      </c>
      <c r="I22" s="80">
        <f t="shared" si="2"/>
        <v>126240</v>
      </c>
      <c r="J22" s="81">
        <f t="shared" si="1"/>
        <v>1402.6666666666667</v>
      </c>
    </row>
    <row r="23" spans="1:10" ht="15.75" x14ac:dyDescent="0.25">
      <c r="A23" s="31" t="s">
        <v>37</v>
      </c>
      <c r="B23" s="78">
        <v>197</v>
      </c>
      <c r="C23" s="78">
        <v>6107995</v>
      </c>
      <c r="D23" s="78">
        <v>178</v>
      </c>
      <c r="E23" s="78">
        <v>5329966</v>
      </c>
      <c r="F23" s="78">
        <v>107</v>
      </c>
      <c r="G23" s="78">
        <v>2370987</v>
      </c>
      <c r="H23" s="80">
        <f t="shared" si="2"/>
        <v>482</v>
      </c>
      <c r="I23" s="80">
        <f t="shared" si="2"/>
        <v>13808948</v>
      </c>
      <c r="J23" s="81">
        <f t="shared" si="1"/>
        <v>153432.75555555554</v>
      </c>
    </row>
    <row r="24" spans="1:10" ht="15.75" x14ac:dyDescent="0.25">
      <c r="A24" s="31" t="s">
        <v>38</v>
      </c>
      <c r="B24" s="78">
        <v>55</v>
      </c>
      <c r="C24" s="78">
        <v>1927846</v>
      </c>
      <c r="D24" s="78">
        <v>79</v>
      </c>
      <c r="E24" s="78">
        <v>2413714</v>
      </c>
      <c r="F24" s="78">
        <v>45</v>
      </c>
      <c r="G24" s="78">
        <v>1400708</v>
      </c>
      <c r="H24" s="80">
        <f t="shared" si="2"/>
        <v>179</v>
      </c>
      <c r="I24" s="80">
        <f t="shared" si="2"/>
        <v>5742268</v>
      </c>
      <c r="J24" s="81">
        <f t="shared" si="1"/>
        <v>63802.977777777778</v>
      </c>
    </row>
    <row r="25" spans="1:10" ht="15.75" x14ac:dyDescent="0.25">
      <c r="A25" s="31" t="s">
        <v>39</v>
      </c>
      <c r="B25" s="78">
        <v>19</v>
      </c>
      <c r="C25" s="78">
        <v>519100</v>
      </c>
      <c r="D25" s="78">
        <v>34</v>
      </c>
      <c r="E25" s="78">
        <v>985086</v>
      </c>
      <c r="F25" s="78">
        <v>37</v>
      </c>
      <c r="G25" s="78">
        <v>740950</v>
      </c>
      <c r="H25" s="80">
        <f t="shared" si="2"/>
        <v>90</v>
      </c>
      <c r="I25" s="80">
        <f t="shared" si="2"/>
        <v>2245136</v>
      </c>
      <c r="J25" s="81">
        <f t="shared" si="1"/>
        <v>24945.955555555556</v>
      </c>
    </row>
    <row r="26" spans="1:10" ht="15.75" x14ac:dyDescent="0.25">
      <c r="A26" s="31" t="s">
        <v>40</v>
      </c>
      <c r="B26" s="78">
        <v>2</v>
      </c>
      <c r="C26" s="78">
        <v>64620</v>
      </c>
      <c r="D26" s="78">
        <v>5</v>
      </c>
      <c r="E26" s="78">
        <v>87500</v>
      </c>
      <c r="F26" s="78">
        <v>50</v>
      </c>
      <c r="G26" s="78">
        <v>930620</v>
      </c>
      <c r="H26" s="80">
        <f t="shared" si="2"/>
        <v>57</v>
      </c>
      <c r="I26" s="80">
        <f t="shared" si="2"/>
        <v>1082740</v>
      </c>
      <c r="J26" s="81">
        <f t="shared" si="1"/>
        <v>12030.444444444445</v>
      </c>
    </row>
    <row r="27" spans="1:10" ht="15.75" x14ac:dyDescent="0.25">
      <c r="A27" s="31" t="s">
        <v>41</v>
      </c>
      <c r="B27" s="78">
        <v>98</v>
      </c>
      <c r="C27" s="78">
        <v>3306239</v>
      </c>
      <c r="D27" s="78">
        <v>65</v>
      </c>
      <c r="E27" s="78">
        <v>1927432</v>
      </c>
      <c r="F27" s="78">
        <v>11</v>
      </c>
      <c r="G27" s="78">
        <v>190120</v>
      </c>
      <c r="H27" s="80">
        <f t="shared" si="2"/>
        <v>174</v>
      </c>
      <c r="I27" s="80">
        <f t="shared" si="2"/>
        <v>5423791</v>
      </c>
      <c r="J27" s="81">
        <f t="shared" si="1"/>
        <v>60264.344444444447</v>
      </c>
    </row>
    <row r="28" spans="1:10" ht="15.75" x14ac:dyDescent="0.25">
      <c r="A28" s="31" t="s">
        <v>42</v>
      </c>
      <c r="B28" s="78">
        <v>23</v>
      </c>
      <c r="C28" s="78">
        <v>564000</v>
      </c>
      <c r="D28" s="78">
        <v>30</v>
      </c>
      <c r="E28" s="78">
        <v>578500</v>
      </c>
      <c r="F28" s="78">
        <v>15</v>
      </c>
      <c r="G28" s="78">
        <v>360500</v>
      </c>
      <c r="H28" s="80">
        <f t="shared" si="2"/>
        <v>68</v>
      </c>
      <c r="I28" s="80">
        <f t="shared" si="2"/>
        <v>1503000</v>
      </c>
      <c r="J28" s="81">
        <f t="shared" si="1"/>
        <v>16700</v>
      </c>
    </row>
    <row r="29" spans="1:10" ht="15.75" x14ac:dyDescent="0.25">
      <c r="A29" s="31" t="s">
        <v>43</v>
      </c>
      <c r="B29" s="78">
        <v>271</v>
      </c>
      <c r="C29" s="78">
        <v>6215700</v>
      </c>
      <c r="D29" s="78">
        <v>242</v>
      </c>
      <c r="E29" s="78">
        <v>5198003</v>
      </c>
      <c r="F29" s="78">
        <v>441</v>
      </c>
      <c r="G29" s="78">
        <v>9198035</v>
      </c>
      <c r="H29" s="80">
        <f t="shared" si="2"/>
        <v>954</v>
      </c>
      <c r="I29" s="80">
        <f t="shared" si="2"/>
        <v>20611738</v>
      </c>
      <c r="J29" s="81">
        <f t="shared" si="1"/>
        <v>229019.31111111111</v>
      </c>
    </row>
    <row r="30" spans="1:10" ht="15.75" x14ac:dyDescent="0.25">
      <c r="A30" s="31" t="s">
        <v>44</v>
      </c>
      <c r="B30" s="78">
        <v>84</v>
      </c>
      <c r="C30" s="78">
        <v>2723537</v>
      </c>
      <c r="D30" s="78">
        <v>2</v>
      </c>
      <c r="E30" s="78">
        <v>53620</v>
      </c>
      <c r="F30" s="78">
        <v>5</v>
      </c>
      <c r="G30" s="78">
        <v>134120</v>
      </c>
      <c r="H30" s="80">
        <f t="shared" si="2"/>
        <v>91</v>
      </c>
      <c r="I30" s="80">
        <f t="shared" si="2"/>
        <v>2911277</v>
      </c>
      <c r="J30" s="81">
        <f t="shared" si="1"/>
        <v>32347.522222222222</v>
      </c>
    </row>
    <row r="31" spans="1:10" ht="15.75" x14ac:dyDescent="0.25">
      <c r="A31" s="31" t="s">
        <v>45</v>
      </c>
      <c r="B31" s="78">
        <v>37</v>
      </c>
      <c r="C31" s="78">
        <v>1351622</v>
      </c>
      <c r="D31" s="78">
        <v>31</v>
      </c>
      <c r="E31" s="78">
        <v>1177022</v>
      </c>
      <c r="F31" s="78">
        <v>30</v>
      </c>
      <c r="G31" s="78">
        <v>907120</v>
      </c>
      <c r="H31" s="80">
        <f t="shared" si="2"/>
        <v>98</v>
      </c>
      <c r="I31" s="80">
        <f t="shared" si="2"/>
        <v>3435764</v>
      </c>
      <c r="J31" s="81">
        <f t="shared" si="1"/>
        <v>38175.155555555553</v>
      </c>
    </row>
    <row r="32" spans="1:10" ht="15.75" x14ac:dyDescent="0.25">
      <c r="A32" s="31" t="s">
        <v>46</v>
      </c>
      <c r="B32" s="78">
        <v>73</v>
      </c>
      <c r="C32" s="78">
        <v>1931051</v>
      </c>
      <c r="D32" s="78">
        <v>35</v>
      </c>
      <c r="E32" s="78">
        <v>983504</v>
      </c>
      <c r="F32" s="78">
        <v>106</v>
      </c>
      <c r="G32" s="78">
        <v>2441400</v>
      </c>
      <c r="H32" s="80">
        <f t="shared" si="2"/>
        <v>214</v>
      </c>
      <c r="I32" s="80">
        <f t="shared" si="2"/>
        <v>5355955</v>
      </c>
      <c r="J32" s="81">
        <f t="shared" si="1"/>
        <v>59510.611111111109</v>
      </c>
    </row>
    <row r="33" spans="1:10" ht="15.75" x14ac:dyDescent="0.25">
      <c r="A33" s="31" t="s">
        <v>47</v>
      </c>
      <c r="B33" s="78">
        <v>28</v>
      </c>
      <c r="C33" s="78">
        <v>725918</v>
      </c>
      <c r="D33" s="78">
        <v>9</v>
      </c>
      <c r="E33" s="78">
        <v>273000</v>
      </c>
      <c r="F33" s="78">
        <v>8</v>
      </c>
      <c r="G33" s="78">
        <v>231000</v>
      </c>
      <c r="H33" s="80">
        <f t="shared" si="2"/>
        <v>45</v>
      </c>
      <c r="I33" s="80">
        <f t="shared" si="2"/>
        <v>1229918</v>
      </c>
      <c r="J33" s="81">
        <f t="shared" si="1"/>
        <v>13665.755555555555</v>
      </c>
    </row>
    <row r="34" spans="1:10" ht="15.75" x14ac:dyDescent="0.25">
      <c r="A34" s="31" t="s">
        <v>48</v>
      </c>
      <c r="B34" s="78">
        <v>11</v>
      </c>
      <c r="C34" s="78">
        <v>307500</v>
      </c>
      <c r="D34" s="78">
        <v>5</v>
      </c>
      <c r="E34" s="78">
        <v>121000</v>
      </c>
      <c r="F34" s="78">
        <v>2</v>
      </c>
      <c r="G34" s="78">
        <v>66000</v>
      </c>
      <c r="H34" s="80">
        <f t="shared" si="2"/>
        <v>18</v>
      </c>
      <c r="I34" s="80">
        <f t="shared" si="2"/>
        <v>494500</v>
      </c>
      <c r="J34" s="81">
        <f t="shared" si="1"/>
        <v>5494.4444444444443</v>
      </c>
    </row>
    <row r="35" spans="1:10" ht="15.75" x14ac:dyDescent="0.25">
      <c r="A35" s="31" t="s">
        <v>49</v>
      </c>
      <c r="B35" s="78">
        <v>11</v>
      </c>
      <c r="C35" s="78">
        <v>289000</v>
      </c>
      <c r="D35" s="78">
        <v>26</v>
      </c>
      <c r="E35" s="78">
        <v>658502</v>
      </c>
      <c r="F35" s="78">
        <v>62</v>
      </c>
      <c r="G35" s="78">
        <v>1691500</v>
      </c>
      <c r="H35" s="80">
        <f t="shared" si="2"/>
        <v>99</v>
      </c>
      <c r="I35" s="80">
        <f t="shared" si="2"/>
        <v>2639002</v>
      </c>
      <c r="J35" s="81">
        <f t="shared" si="1"/>
        <v>29322.244444444445</v>
      </c>
    </row>
    <row r="36" spans="1:10" ht="15.75" x14ac:dyDescent="0.25">
      <c r="A36" s="31" t="s">
        <v>50</v>
      </c>
      <c r="B36" s="78">
        <v>7</v>
      </c>
      <c r="C36" s="78">
        <v>238000</v>
      </c>
      <c r="D36" s="78">
        <v>11</v>
      </c>
      <c r="E36" s="78">
        <v>425000</v>
      </c>
      <c r="F36" s="78">
        <v>13</v>
      </c>
      <c r="G36" s="78">
        <v>522066</v>
      </c>
      <c r="H36" s="80">
        <f t="shared" si="2"/>
        <v>31</v>
      </c>
      <c r="I36" s="80">
        <f t="shared" si="2"/>
        <v>1185066</v>
      </c>
      <c r="J36" s="81">
        <f t="shared" si="1"/>
        <v>13167.4</v>
      </c>
    </row>
    <row r="37" spans="1:10" ht="15.75" x14ac:dyDescent="0.25">
      <c r="A37" s="31" t="s">
        <v>51</v>
      </c>
      <c r="B37" s="78">
        <v>714</v>
      </c>
      <c r="C37" s="78">
        <v>23356486</v>
      </c>
      <c r="D37" s="78">
        <v>834</v>
      </c>
      <c r="E37" s="78">
        <v>27681898</v>
      </c>
      <c r="F37" s="78">
        <v>94</v>
      </c>
      <c r="G37" s="78">
        <v>3698373</v>
      </c>
      <c r="H37" s="80">
        <f t="shared" si="2"/>
        <v>1642</v>
      </c>
      <c r="I37" s="80">
        <f t="shared" si="2"/>
        <v>54736757</v>
      </c>
      <c r="J37" s="81">
        <f t="shared" si="1"/>
        <v>608186.18888888892</v>
      </c>
    </row>
    <row r="38" spans="1:10" ht="15.75" x14ac:dyDescent="0.25">
      <c r="A38" s="31" t="s">
        <v>52</v>
      </c>
      <c r="B38" s="78">
        <v>6</v>
      </c>
      <c r="C38" s="78">
        <v>205000</v>
      </c>
      <c r="D38" s="78">
        <v>0</v>
      </c>
      <c r="E38" s="78">
        <v>0</v>
      </c>
      <c r="F38" s="78">
        <v>5</v>
      </c>
      <c r="G38" s="78">
        <v>199000</v>
      </c>
      <c r="H38" s="80">
        <f t="shared" si="2"/>
        <v>11</v>
      </c>
      <c r="I38" s="80">
        <f t="shared" si="2"/>
        <v>404000</v>
      </c>
      <c r="J38" s="81">
        <f t="shared" si="1"/>
        <v>4488.8888888888887</v>
      </c>
    </row>
    <row r="39" spans="1:10" ht="15.75" x14ac:dyDescent="0.25">
      <c r="A39" s="31" t="s">
        <v>53</v>
      </c>
      <c r="B39" s="78">
        <v>3</v>
      </c>
      <c r="C39" s="78">
        <v>109000</v>
      </c>
      <c r="D39" s="78">
        <v>21</v>
      </c>
      <c r="E39" s="78">
        <v>412000</v>
      </c>
      <c r="F39" s="78">
        <v>1</v>
      </c>
      <c r="G39" s="78">
        <v>15000</v>
      </c>
      <c r="H39" s="80">
        <f t="shared" si="2"/>
        <v>25</v>
      </c>
      <c r="I39" s="80">
        <f t="shared" si="2"/>
        <v>536000</v>
      </c>
      <c r="J39" s="81">
        <f t="shared" si="1"/>
        <v>5955.5555555555557</v>
      </c>
    </row>
    <row r="40" spans="1:10" ht="15.75" x14ac:dyDescent="0.25">
      <c r="A40" s="31" t="s">
        <v>54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80">
        <f t="shared" si="2"/>
        <v>0</v>
      </c>
      <c r="I40" s="80">
        <f t="shared" si="2"/>
        <v>0</v>
      </c>
      <c r="J40" s="81">
        <f t="shared" si="1"/>
        <v>0</v>
      </c>
    </row>
    <row r="41" spans="1:10" ht="15.75" x14ac:dyDescent="0.25">
      <c r="A41" s="31" t="s">
        <v>55</v>
      </c>
      <c r="B41" s="78">
        <v>5</v>
      </c>
      <c r="C41" s="78">
        <v>193000</v>
      </c>
      <c r="D41" s="78">
        <v>11</v>
      </c>
      <c r="E41" s="78">
        <v>486001</v>
      </c>
      <c r="F41" s="78">
        <v>4</v>
      </c>
      <c r="G41" s="78">
        <v>154000</v>
      </c>
      <c r="H41" s="80">
        <f t="shared" si="2"/>
        <v>20</v>
      </c>
      <c r="I41" s="80">
        <f t="shared" si="2"/>
        <v>833001</v>
      </c>
      <c r="J41" s="81">
        <f t="shared" si="1"/>
        <v>9255.5666666666675</v>
      </c>
    </row>
    <row r="42" spans="1:10" ht="15.75" x14ac:dyDescent="0.25">
      <c r="A42" s="82" t="s">
        <v>2</v>
      </c>
      <c r="B42" s="83">
        <f t="shared" ref="B42:I42" si="3">SUM(B5:B41)</f>
        <v>2359</v>
      </c>
      <c r="C42" s="83">
        <f t="shared" si="3"/>
        <v>70306555</v>
      </c>
      <c r="D42" s="83">
        <f t="shared" si="3"/>
        <v>2237</v>
      </c>
      <c r="E42" s="83">
        <f t="shared" si="3"/>
        <v>66597876</v>
      </c>
      <c r="F42" s="83">
        <f t="shared" si="3"/>
        <v>2606</v>
      </c>
      <c r="G42" s="83">
        <f t="shared" si="3"/>
        <v>64589428</v>
      </c>
      <c r="H42" s="83">
        <f t="shared" si="3"/>
        <v>7202</v>
      </c>
      <c r="I42" s="83">
        <f t="shared" si="3"/>
        <v>201493859</v>
      </c>
      <c r="J42" s="84">
        <f>SUM(J5:J41)</f>
        <v>2238820.6555555561</v>
      </c>
    </row>
    <row r="43" spans="1:10" ht="15.75" x14ac:dyDescent="0.25">
      <c r="A43" s="85" t="s">
        <v>76</v>
      </c>
      <c r="B43" s="86"/>
      <c r="C43" s="86">
        <f>C42/31</f>
        <v>2267953.3870967743</v>
      </c>
      <c r="D43" s="86"/>
      <c r="E43" s="86">
        <f>E42/28</f>
        <v>2378495.5714285714</v>
      </c>
      <c r="F43" s="86"/>
      <c r="G43" s="86">
        <f>G42/31</f>
        <v>2083529.935483871</v>
      </c>
      <c r="H43" s="86"/>
      <c r="I43" s="86">
        <f>I42/90</f>
        <v>2238820.6555555556</v>
      </c>
      <c r="J43" s="87"/>
    </row>
  </sheetData>
  <mergeCells count="6">
    <mergeCell ref="A1:J1"/>
    <mergeCell ref="A2:J2"/>
    <mergeCell ref="B3:C3"/>
    <mergeCell ref="D3:E3"/>
    <mergeCell ref="F3:G3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8656-099C-4E6A-9CF7-16F73928EC6D}">
  <dimension ref="A1:J44"/>
  <sheetViews>
    <sheetView workbookViewId="0">
      <selection activeCell="A4" sqref="A4"/>
    </sheetView>
  </sheetViews>
  <sheetFormatPr defaultRowHeight="15" x14ac:dyDescent="0.25"/>
  <cols>
    <col min="1" max="1" width="17.28515625" customWidth="1"/>
    <col min="2" max="2" width="16.140625" customWidth="1"/>
    <col min="3" max="3" width="19.140625" customWidth="1"/>
    <col min="4" max="4" width="20.5703125" customWidth="1"/>
    <col min="5" max="5" width="18.5703125" customWidth="1"/>
    <col min="6" max="6" width="16.42578125" customWidth="1"/>
    <col min="7" max="7" width="18.5703125" customWidth="1"/>
    <col min="8" max="8" width="16.140625" customWidth="1"/>
    <col min="9" max="10" width="19.28515625" customWidth="1"/>
  </cols>
  <sheetData>
    <row r="1" spans="1:10" ht="24" thickBot="1" x14ac:dyDescent="0.4">
      <c r="A1" s="62"/>
    </row>
    <row r="2" spans="1:10" ht="15.75" x14ac:dyDescent="0.25">
      <c r="A2" s="65" t="s">
        <v>68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6.5" thickBot="1" x14ac:dyDescent="0.3">
      <c r="A3" s="66" t="s">
        <v>92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5.75" x14ac:dyDescent="0.25">
      <c r="A4" s="63"/>
      <c r="B4" s="67" t="s">
        <v>69</v>
      </c>
      <c r="C4" s="68"/>
      <c r="D4" s="69" t="s">
        <v>70</v>
      </c>
      <c r="E4" s="70"/>
      <c r="F4" s="71" t="s">
        <v>71</v>
      </c>
      <c r="G4" s="72"/>
      <c r="H4" s="73" t="s">
        <v>72</v>
      </c>
      <c r="I4" s="74"/>
      <c r="J4" s="75"/>
    </row>
    <row r="5" spans="1:10" ht="15.75" x14ac:dyDescent="0.25">
      <c r="A5" s="31" t="s">
        <v>18</v>
      </c>
      <c r="B5" s="76" t="s">
        <v>73</v>
      </c>
      <c r="C5" s="76" t="s">
        <v>74</v>
      </c>
      <c r="D5" s="76" t="s">
        <v>73</v>
      </c>
      <c r="E5" s="76" t="s">
        <v>74</v>
      </c>
      <c r="F5" s="76" t="s">
        <v>73</v>
      </c>
      <c r="G5" s="76" t="s">
        <v>74</v>
      </c>
      <c r="H5" s="76" t="s">
        <v>73</v>
      </c>
      <c r="I5" s="76" t="s">
        <v>74</v>
      </c>
      <c r="J5" s="77" t="s">
        <v>75</v>
      </c>
    </row>
    <row r="6" spans="1:10" ht="15.75" x14ac:dyDescent="0.25">
      <c r="A6" s="31" t="s">
        <v>19</v>
      </c>
      <c r="B6" s="78">
        <v>0</v>
      </c>
      <c r="C6" s="78">
        <v>0</v>
      </c>
      <c r="D6" s="78">
        <v>0</v>
      </c>
      <c r="E6" s="78">
        <v>0</v>
      </c>
      <c r="F6" s="79">
        <v>0</v>
      </c>
      <c r="G6" s="79">
        <v>0</v>
      </c>
      <c r="H6" s="80">
        <f t="shared" ref="H6:I21" si="0">B6+D6+F6</f>
        <v>0</v>
      </c>
      <c r="I6" s="80">
        <f t="shared" si="0"/>
        <v>0</v>
      </c>
      <c r="J6" s="81">
        <f>I6/90</f>
        <v>0</v>
      </c>
    </row>
    <row r="7" spans="1:10" ht="15.75" x14ac:dyDescent="0.25">
      <c r="A7" s="31" t="s">
        <v>20</v>
      </c>
      <c r="B7" s="78">
        <v>0</v>
      </c>
      <c r="C7" s="78">
        <v>0</v>
      </c>
      <c r="D7" s="78">
        <v>1</v>
      </c>
      <c r="E7" s="78">
        <v>36000</v>
      </c>
      <c r="F7" s="79">
        <v>1</v>
      </c>
      <c r="G7" s="79">
        <v>45000</v>
      </c>
      <c r="H7" s="80">
        <f t="shared" si="0"/>
        <v>2</v>
      </c>
      <c r="I7" s="80">
        <f t="shared" si="0"/>
        <v>81000</v>
      </c>
      <c r="J7" s="81">
        <f t="shared" ref="J7:J42" si="1">I7/90</f>
        <v>900</v>
      </c>
    </row>
    <row r="8" spans="1:10" ht="15.75" x14ac:dyDescent="0.25">
      <c r="A8" s="31" t="s">
        <v>21</v>
      </c>
      <c r="B8" s="78">
        <v>0</v>
      </c>
      <c r="C8" s="78">
        <v>0</v>
      </c>
      <c r="D8" s="78">
        <v>1</v>
      </c>
      <c r="E8" s="78">
        <v>33000</v>
      </c>
      <c r="F8" s="79">
        <v>0</v>
      </c>
      <c r="G8" s="79">
        <v>0</v>
      </c>
      <c r="H8" s="80">
        <f t="shared" si="0"/>
        <v>1</v>
      </c>
      <c r="I8" s="80">
        <f t="shared" si="0"/>
        <v>33000</v>
      </c>
      <c r="J8" s="81">
        <f t="shared" si="1"/>
        <v>366.66666666666669</v>
      </c>
    </row>
    <row r="9" spans="1:10" ht="15.75" x14ac:dyDescent="0.25">
      <c r="A9" s="31" t="s">
        <v>22</v>
      </c>
      <c r="B9" s="78">
        <v>0</v>
      </c>
      <c r="C9" s="78">
        <v>0</v>
      </c>
      <c r="D9" s="78">
        <v>0</v>
      </c>
      <c r="E9" s="78">
        <v>0</v>
      </c>
      <c r="F9" s="79">
        <v>0</v>
      </c>
      <c r="G9" s="79">
        <v>0</v>
      </c>
      <c r="H9" s="80">
        <f t="shared" si="0"/>
        <v>0</v>
      </c>
      <c r="I9" s="80">
        <f t="shared" si="0"/>
        <v>0</v>
      </c>
      <c r="J9" s="81">
        <f t="shared" si="1"/>
        <v>0</v>
      </c>
    </row>
    <row r="10" spans="1:10" ht="15.75" x14ac:dyDescent="0.25">
      <c r="A10" s="31" t="s">
        <v>23</v>
      </c>
      <c r="B10" s="78">
        <v>0</v>
      </c>
      <c r="C10" s="78">
        <v>0</v>
      </c>
      <c r="D10" s="78">
        <v>0</v>
      </c>
      <c r="E10" s="78">
        <v>0</v>
      </c>
      <c r="F10" s="79">
        <v>0</v>
      </c>
      <c r="G10" s="79">
        <v>0</v>
      </c>
      <c r="H10" s="80">
        <f t="shared" si="0"/>
        <v>0</v>
      </c>
      <c r="I10" s="80">
        <f t="shared" si="0"/>
        <v>0</v>
      </c>
      <c r="J10" s="81">
        <f t="shared" si="1"/>
        <v>0</v>
      </c>
    </row>
    <row r="11" spans="1:10" ht="15.75" x14ac:dyDescent="0.25">
      <c r="A11" s="31" t="s">
        <v>24</v>
      </c>
      <c r="B11" s="78">
        <v>0</v>
      </c>
      <c r="C11" s="78">
        <v>0</v>
      </c>
      <c r="D11" s="78">
        <v>0</v>
      </c>
      <c r="E11" s="78">
        <v>0</v>
      </c>
      <c r="F11" s="79">
        <v>0</v>
      </c>
      <c r="G11" s="79">
        <v>0</v>
      </c>
      <c r="H11" s="80">
        <f t="shared" si="0"/>
        <v>0</v>
      </c>
      <c r="I11" s="80">
        <f t="shared" si="0"/>
        <v>0</v>
      </c>
      <c r="J11" s="81">
        <f t="shared" si="1"/>
        <v>0</v>
      </c>
    </row>
    <row r="12" spans="1:10" ht="15.75" x14ac:dyDescent="0.25">
      <c r="A12" s="31" t="s">
        <v>25</v>
      </c>
      <c r="B12" s="78">
        <v>4</v>
      </c>
      <c r="C12" s="78">
        <v>160000</v>
      </c>
      <c r="D12" s="78">
        <v>0</v>
      </c>
      <c r="E12" s="78">
        <v>0</v>
      </c>
      <c r="F12" s="79">
        <v>1</v>
      </c>
      <c r="G12" s="79">
        <v>40000</v>
      </c>
      <c r="H12" s="80">
        <f t="shared" si="0"/>
        <v>5</v>
      </c>
      <c r="I12" s="80">
        <f t="shared" si="0"/>
        <v>200000</v>
      </c>
      <c r="J12" s="81">
        <f t="shared" si="1"/>
        <v>2222.2222222222222</v>
      </c>
    </row>
    <row r="13" spans="1:10" ht="15.75" x14ac:dyDescent="0.25">
      <c r="A13" s="31" t="s">
        <v>26</v>
      </c>
      <c r="B13" s="78">
        <v>2</v>
      </c>
      <c r="C13" s="78">
        <v>90000</v>
      </c>
      <c r="D13" s="78">
        <v>10</v>
      </c>
      <c r="E13" s="78">
        <v>437000</v>
      </c>
      <c r="F13" s="79">
        <v>8</v>
      </c>
      <c r="G13" s="79">
        <v>376000</v>
      </c>
      <c r="H13" s="80">
        <f t="shared" si="0"/>
        <v>20</v>
      </c>
      <c r="I13" s="80">
        <f t="shared" si="0"/>
        <v>903000</v>
      </c>
      <c r="J13" s="81">
        <f t="shared" si="1"/>
        <v>10033.333333333334</v>
      </c>
    </row>
    <row r="14" spans="1:10" ht="15.75" x14ac:dyDescent="0.25">
      <c r="A14" s="31" t="s">
        <v>27</v>
      </c>
      <c r="B14" s="78">
        <v>0</v>
      </c>
      <c r="C14" s="78">
        <v>0</v>
      </c>
      <c r="D14" s="78">
        <v>4</v>
      </c>
      <c r="E14" s="78">
        <v>200000</v>
      </c>
      <c r="F14" s="79">
        <v>2</v>
      </c>
      <c r="G14" s="79">
        <v>100000</v>
      </c>
      <c r="H14" s="80">
        <f t="shared" si="0"/>
        <v>6</v>
      </c>
      <c r="I14" s="80">
        <f t="shared" si="0"/>
        <v>300000</v>
      </c>
      <c r="J14" s="81">
        <f t="shared" si="1"/>
        <v>3333.3333333333335</v>
      </c>
    </row>
    <row r="15" spans="1:10" ht="15.75" x14ac:dyDescent="0.25">
      <c r="A15" s="31" t="s">
        <v>28</v>
      </c>
      <c r="B15" s="78">
        <v>0</v>
      </c>
      <c r="C15" s="78">
        <v>0</v>
      </c>
      <c r="D15" s="78">
        <v>2</v>
      </c>
      <c r="E15" s="78">
        <v>81000</v>
      </c>
      <c r="F15" s="79">
        <v>2</v>
      </c>
      <c r="G15" s="79">
        <v>80000</v>
      </c>
      <c r="H15" s="80">
        <f t="shared" si="0"/>
        <v>4</v>
      </c>
      <c r="I15" s="80">
        <f t="shared" si="0"/>
        <v>161000</v>
      </c>
      <c r="J15" s="81">
        <f t="shared" si="1"/>
        <v>1788.8888888888889</v>
      </c>
    </row>
    <row r="16" spans="1:10" ht="15.75" x14ac:dyDescent="0.25">
      <c r="A16" s="31" t="s">
        <v>29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80">
        <f t="shared" si="0"/>
        <v>0</v>
      </c>
      <c r="I16" s="80">
        <f t="shared" si="0"/>
        <v>0</v>
      </c>
      <c r="J16" s="81">
        <f t="shared" si="1"/>
        <v>0</v>
      </c>
    </row>
    <row r="17" spans="1:10" ht="15.75" x14ac:dyDescent="0.25">
      <c r="A17" s="31" t="s">
        <v>30</v>
      </c>
      <c r="B17" s="78">
        <v>0</v>
      </c>
      <c r="C17" s="78">
        <v>0</v>
      </c>
      <c r="D17" s="78">
        <v>4</v>
      </c>
      <c r="E17" s="78">
        <v>95000</v>
      </c>
      <c r="F17" s="78">
        <v>1</v>
      </c>
      <c r="G17" s="78">
        <v>33000</v>
      </c>
      <c r="H17" s="80">
        <f t="shared" si="0"/>
        <v>5</v>
      </c>
      <c r="I17" s="80">
        <f t="shared" si="0"/>
        <v>128000</v>
      </c>
      <c r="J17" s="81">
        <f t="shared" si="1"/>
        <v>1422.2222222222222</v>
      </c>
    </row>
    <row r="18" spans="1:10" ht="15.75" x14ac:dyDescent="0.25">
      <c r="A18" s="31" t="s">
        <v>31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80">
        <f t="shared" si="0"/>
        <v>0</v>
      </c>
      <c r="I18" s="80">
        <f t="shared" si="0"/>
        <v>0</v>
      </c>
      <c r="J18" s="81">
        <f t="shared" si="1"/>
        <v>0</v>
      </c>
    </row>
    <row r="19" spans="1:10" ht="15.75" x14ac:dyDescent="0.25">
      <c r="A19" s="31" t="s">
        <v>32</v>
      </c>
      <c r="B19" s="78">
        <v>0</v>
      </c>
      <c r="C19" s="78">
        <v>0</v>
      </c>
      <c r="D19" s="78">
        <v>9</v>
      </c>
      <c r="E19" s="78">
        <v>340000</v>
      </c>
      <c r="F19" s="78">
        <v>0</v>
      </c>
      <c r="G19" s="78">
        <v>0</v>
      </c>
      <c r="H19" s="80">
        <f t="shared" si="0"/>
        <v>9</v>
      </c>
      <c r="I19" s="80">
        <f t="shared" si="0"/>
        <v>340000</v>
      </c>
      <c r="J19" s="81">
        <f t="shared" si="1"/>
        <v>3777.7777777777778</v>
      </c>
    </row>
    <row r="20" spans="1:10" ht="15.75" x14ac:dyDescent="0.25">
      <c r="A20" s="31" t="s">
        <v>33</v>
      </c>
      <c r="B20" s="78">
        <v>46</v>
      </c>
      <c r="C20" s="78">
        <v>1876005</v>
      </c>
      <c r="D20" s="78">
        <v>103</v>
      </c>
      <c r="E20" s="78">
        <v>4206028</v>
      </c>
      <c r="F20" s="78">
        <v>136</v>
      </c>
      <c r="G20" s="78">
        <v>5915824</v>
      </c>
      <c r="H20" s="80">
        <f t="shared" si="0"/>
        <v>285</v>
      </c>
      <c r="I20" s="80">
        <f t="shared" si="0"/>
        <v>11997857</v>
      </c>
      <c r="J20" s="81">
        <f t="shared" si="1"/>
        <v>133309.52222222224</v>
      </c>
    </row>
    <row r="21" spans="1:10" ht="15.75" x14ac:dyDescent="0.25">
      <c r="A21" s="31" t="s">
        <v>34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80">
        <f t="shared" si="0"/>
        <v>0</v>
      </c>
      <c r="I21" s="80">
        <f t="shared" si="0"/>
        <v>0</v>
      </c>
      <c r="J21" s="81">
        <f t="shared" si="1"/>
        <v>0</v>
      </c>
    </row>
    <row r="22" spans="1:10" ht="15.75" x14ac:dyDescent="0.25">
      <c r="A22" s="31" t="s">
        <v>35</v>
      </c>
      <c r="B22" s="78">
        <v>0</v>
      </c>
      <c r="C22" s="78">
        <v>0</v>
      </c>
      <c r="D22" s="78">
        <v>2</v>
      </c>
      <c r="E22" s="78">
        <v>80000</v>
      </c>
      <c r="F22" s="78">
        <v>0</v>
      </c>
      <c r="G22" s="78">
        <v>0</v>
      </c>
      <c r="H22" s="80">
        <f t="shared" ref="H22:I42" si="2">B22+D22+F22</f>
        <v>2</v>
      </c>
      <c r="I22" s="80">
        <f t="shared" si="2"/>
        <v>80000</v>
      </c>
      <c r="J22" s="81">
        <f t="shared" si="1"/>
        <v>888.88888888888891</v>
      </c>
    </row>
    <row r="23" spans="1:10" ht="15.75" x14ac:dyDescent="0.25">
      <c r="A23" s="31" t="s">
        <v>36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80">
        <f t="shared" si="2"/>
        <v>0</v>
      </c>
      <c r="I23" s="80">
        <f t="shared" si="2"/>
        <v>0</v>
      </c>
      <c r="J23" s="81">
        <f t="shared" si="1"/>
        <v>0</v>
      </c>
    </row>
    <row r="24" spans="1:10" ht="15.75" x14ac:dyDescent="0.25">
      <c r="A24" s="31" t="s">
        <v>37</v>
      </c>
      <c r="B24" s="78">
        <v>7</v>
      </c>
      <c r="C24" s="78">
        <v>277000</v>
      </c>
      <c r="D24" s="78">
        <v>6</v>
      </c>
      <c r="E24" s="78">
        <v>265000</v>
      </c>
      <c r="F24" s="78">
        <v>3</v>
      </c>
      <c r="G24" s="78">
        <v>118000</v>
      </c>
      <c r="H24" s="80">
        <f t="shared" si="2"/>
        <v>16</v>
      </c>
      <c r="I24" s="80">
        <f t="shared" si="2"/>
        <v>660000</v>
      </c>
      <c r="J24" s="81">
        <f t="shared" si="1"/>
        <v>7333.333333333333</v>
      </c>
    </row>
    <row r="25" spans="1:10" ht="15.75" x14ac:dyDescent="0.25">
      <c r="A25" s="31" t="s">
        <v>38</v>
      </c>
      <c r="B25" s="78">
        <v>11</v>
      </c>
      <c r="C25" s="78">
        <v>474000</v>
      </c>
      <c r="D25" s="78">
        <v>14</v>
      </c>
      <c r="E25" s="78">
        <v>590987</v>
      </c>
      <c r="F25" s="78">
        <v>32</v>
      </c>
      <c r="G25" s="78">
        <v>1312866</v>
      </c>
      <c r="H25" s="80">
        <f t="shared" si="2"/>
        <v>57</v>
      </c>
      <c r="I25" s="80">
        <f t="shared" si="2"/>
        <v>2377853</v>
      </c>
      <c r="J25" s="81">
        <f t="shared" si="1"/>
        <v>26420.588888888888</v>
      </c>
    </row>
    <row r="26" spans="1:10" ht="15.75" x14ac:dyDescent="0.25">
      <c r="A26" s="31" t="s">
        <v>39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80">
        <f t="shared" si="2"/>
        <v>0</v>
      </c>
      <c r="I26" s="80">
        <f t="shared" si="2"/>
        <v>0</v>
      </c>
      <c r="J26" s="81">
        <f t="shared" si="1"/>
        <v>0</v>
      </c>
    </row>
    <row r="27" spans="1:10" ht="15.75" x14ac:dyDescent="0.25">
      <c r="A27" s="31" t="s">
        <v>40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80">
        <f t="shared" si="2"/>
        <v>0</v>
      </c>
      <c r="I27" s="80">
        <f t="shared" si="2"/>
        <v>0</v>
      </c>
      <c r="J27" s="81">
        <f t="shared" si="1"/>
        <v>0</v>
      </c>
    </row>
    <row r="28" spans="1:10" ht="15.75" x14ac:dyDescent="0.25">
      <c r="A28" s="31" t="s">
        <v>41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80">
        <f t="shared" si="2"/>
        <v>0</v>
      </c>
      <c r="I28" s="80">
        <f t="shared" si="2"/>
        <v>0</v>
      </c>
      <c r="J28" s="81">
        <f t="shared" si="1"/>
        <v>0</v>
      </c>
    </row>
    <row r="29" spans="1:10" ht="15.75" x14ac:dyDescent="0.25">
      <c r="A29" s="31" t="s">
        <v>42</v>
      </c>
      <c r="B29" s="78">
        <v>1</v>
      </c>
      <c r="C29" s="78">
        <v>20000</v>
      </c>
      <c r="D29" s="78">
        <v>0</v>
      </c>
      <c r="E29" s="78">
        <v>0</v>
      </c>
      <c r="F29" s="78">
        <v>0</v>
      </c>
      <c r="G29" s="78">
        <v>0</v>
      </c>
      <c r="H29" s="80">
        <f t="shared" si="2"/>
        <v>1</v>
      </c>
      <c r="I29" s="80">
        <f t="shared" si="2"/>
        <v>20000</v>
      </c>
      <c r="J29" s="81">
        <f t="shared" si="1"/>
        <v>222.22222222222223</v>
      </c>
    </row>
    <row r="30" spans="1:10" ht="15.75" x14ac:dyDescent="0.25">
      <c r="A30" s="31" t="s">
        <v>43</v>
      </c>
      <c r="B30" s="78">
        <v>1401</v>
      </c>
      <c r="C30" s="78">
        <v>52656851</v>
      </c>
      <c r="D30" s="78">
        <v>970</v>
      </c>
      <c r="E30" s="78">
        <v>36613965</v>
      </c>
      <c r="F30" s="78">
        <v>1067</v>
      </c>
      <c r="G30" s="78">
        <v>40262230</v>
      </c>
      <c r="H30" s="80">
        <f t="shared" si="2"/>
        <v>3438</v>
      </c>
      <c r="I30" s="80">
        <f t="shared" si="2"/>
        <v>129533046</v>
      </c>
      <c r="J30" s="81">
        <f t="shared" si="1"/>
        <v>1439256.0666666667</v>
      </c>
    </row>
    <row r="31" spans="1:10" ht="15.75" x14ac:dyDescent="0.25">
      <c r="A31" s="31" t="s">
        <v>44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80">
        <f t="shared" si="2"/>
        <v>0</v>
      </c>
      <c r="I31" s="80">
        <f t="shared" si="2"/>
        <v>0</v>
      </c>
      <c r="J31" s="81">
        <f t="shared" si="1"/>
        <v>0</v>
      </c>
    </row>
    <row r="32" spans="1:10" ht="15.75" x14ac:dyDescent="0.25">
      <c r="A32" s="31" t="s">
        <v>45</v>
      </c>
      <c r="B32" s="78">
        <v>0</v>
      </c>
      <c r="C32" s="78">
        <v>0</v>
      </c>
      <c r="D32" s="78">
        <v>0</v>
      </c>
      <c r="E32" s="78">
        <v>0</v>
      </c>
      <c r="F32" s="78">
        <v>1</v>
      </c>
      <c r="G32" s="78">
        <v>35000</v>
      </c>
      <c r="H32" s="80">
        <f t="shared" si="2"/>
        <v>1</v>
      </c>
      <c r="I32" s="80">
        <f t="shared" si="2"/>
        <v>35000</v>
      </c>
      <c r="J32" s="81">
        <f t="shared" si="1"/>
        <v>388.88888888888891</v>
      </c>
    </row>
    <row r="33" spans="1:10" ht="15.75" x14ac:dyDescent="0.25">
      <c r="A33" s="31" t="s">
        <v>46</v>
      </c>
      <c r="B33" s="78">
        <v>22</v>
      </c>
      <c r="C33" s="78">
        <v>640750</v>
      </c>
      <c r="D33" s="78">
        <v>0</v>
      </c>
      <c r="E33" s="78">
        <v>0</v>
      </c>
      <c r="F33" s="78">
        <v>0</v>
      </c>
      <c r="G33" s="78">
        <v>0</v>
      </c>
      <c r="H33" s="80">
        <f t="shared" si="2"/>
        <v>22</v>
      </c>
      <c r="I33" s="80">
        <f t="shared" si="2"/>
        <v>640750</v>
      </c>
      <c r="J33" s="81">
        <f t="shared" si="1"/>
        <v>7119.4444444444443</v>
      </c>
    </row>
    <row r="34" spans="1:10" ht="15.75" x14ac:dyDescent="0.25">
      <c r="A34" s="31" t="s">
        <v>47</v>
      </c>
      <c r="B34" s="78">
        <v>1</v>
      </c>
      <c r="C34" s="78">
        <v>33000</v>
      </c>
      <c r="D34" s="78">
        <v>2</v>
      </c>
      <c r="E34" s="78">
        <v>66000</v>
      </c>
      <c r="F34" s="78">
        <v>0</v>
      </c>
      <c r="G34" s="78">
        <v>0</v>
      </c>
      <c r="H34" s="80">
        <f t="shared" si="2"/>
        <v>3</v>
      </c>
      <c r="I34" s="80">
        <f t="shared" si="2"/>
        <v>99000</v>
      </c>
      <c r="J34" s="81">
        <f t="shared" si="1"/>
        <v>1100</v>
      </c>
    </row>
    <row r="35" spans="1:10" ht="15.75" x14ac:dyDescent="0.25">
      <c r="A35" s="31" t="s">
        <v>48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80">
        <f t="shared" si="2"/>
        <v>0</v>
      </c>
      <c r="I35" s="80">
        <f t="shared" si="2"/>
        <v>0</v>
      </c>
      <c r="J35" s="81">
        <f t="shared" si="1"/>
        <v>0</v>
      </c>
    </row>
    <row r="36" spans="1:10" ht="15.75" x14ac:dyDescent="0.25">
      <c r="A36" s="31" t="s">
        <v>49</v>
      </c>
      <c r="B36" s="78">
        <v>2</v>
      </c>
      <c r="C36" s="78">
        <v>60000</v>
      </c>
      <c r="D36" s="78">
        <v>0</v>
      </c>
      <c r="E36" s="78">
        <v>0</v>
      </c>
      <c r="F36" s="78">
        <v>0</v>
      </c>
      <c r="G36" s="78">
        <v>0</v>
      </c>
      <c r="H36" s="80">
        <f t="shared" si="2"/>
        <v>2</v>
      </c>
      <c r="I36" s="80">
        <f t="shared" si="2"/>
        <v>60000</v>
      </c>
      <c r="J36" s="81">
        <f t="shared" si="1"/>
        <v>666.66666666666663</v>
      </c>
    </row>
    <row r="37" spans="1:10" ht="15.75" x14ac:dyDescent="0.25">
      <c r="A37" s="31" t="s">
        <v>50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80">
        <f t="shared" si="2"/>
        <v>0</v>
      </c>
      <c r="I37" s="80">
        <f t="shared" si="2"/>
        <v>0</v>
      </c>
      <c r="J37" s="81">
        <f t="shared" si="1"/>
        <v>0</v>
      </c>
    </row>
    <row r="38" spans="1:10" ht="15.75" x14ac:dyDescent="0.25">
      <c r="A38" s="31" t="s">
        <v>51</v>
      </c>
      <c r="B38" s="78">
        <v>61</v>
      </c>
      <c r="C38" s="78">
        <v>2407201</v>
      </c>
      <c r="D38" s="78">
        <v>17</v>
      </c>
      <c r="E38" s="78">
        <v>642000</v>
      </c>
      <c r="F38" s="78">
        <v>3</v>
      </c>
      <c r="G38" s="78">
        <v>108990</v>
      </c>
      <c r="H38" s="80">
        <f t="shared" si="2"/>
        <v>81</v>
      </c>
      <c r="I38" s="80">
        <f t="shared" si="2"/>
        <v>3158191</v>
      </c>
      <c r="J38" s="81">
        <f t="shared" si="1"/>
        <v>35091.011111111111</v>
      </c>
    </row>
    <row r="39" spans="1:10" ht="15.75" x14ac:dyDescent="0.25">
      <c r="A39" s="31" t="s">
        <v>52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80">
        <f t="shared" si="2"/>
        <v>0</v>
      </c>
      <c r="I39" s="80">
        <f t="shared" si="2"/>
        <v>0</v>
      </c>
      <c r="J39" s="81">
        <f t="shared" si="1"/>
        <v>0</v>
      </c>
    </row>
    <row r="40" spans="1:10" ht="15.75" x14ac:dyDescent="0.25">
      <c r="A40" s="31" t="s">
        <v>53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80">
        <f t="shared" si="2"/>
        <v>0</v>
      </c>
      <c r="I40" s="80">
        <f t="shared" si="2"/>
        <v>0</v>
      </c>
      <c r="J40" s="81">
        <f t="shared" si="1"/>
        <v>0</v>
      </c>
    </row>
    <row r="41" spans="1:10" ht="15.75" x14ac:dyDescent="0.25">
      <c r="A41" s="31" t="s">
        <v>54</v>
      </c>
      <c r="B41" s="78">
        <v>0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80">
        <f t="shared" si="2"/>
        <v>0</v>
      </c>
      <c r="I41" s="80">
        <f t="shared" si="2"/>
        <v>0</v>
      </c>
      <c r="J41" s="81">
        <f t="shared" si="1"/>
        <v>0</v>
      </c>
    </row>
    <row r="42" spans="1:10" ht="15.75" x14ac:dyDescent="0.25">
      <c r="A42" s="31" t="s">
        <v>55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80">
        <f t="shared" si="2"/>
        <v>0</v>
      </c>
      <c r="I42" s="80">
        <f t="shared" si="2"/>
        <v>0</v>
      </c>
      <c r="J42" s="81">
        <f t="shared" si="1"/>
        <v>0</v>
      </c>
    </row>
    <row r="43" spans="1:10" ht="15.75" x14ac:dyDescent="0.25">
      <c r="A43" s="82" t="s">
        <v>2</v>
      </c>
      <c r="B43" s="83">
        <f t="shared" ref="B43:I43" si="3">SUM(B6:B42)</f>
        <v>1558</v>
      </c>
      <c r="C43" s="83">
        <f t="shared" si="3"/>
        <v>58694807</v>
      </c>
      <c r="D43" s="83">
        <f t="shared" si="3"/>
        <v>1145</v>
      </c>
      <c r="E43" s="83">
        <f t="shared" si="3"/>
        <v>43685980</v>
      </c>
      <c r="F43" s="83">
        <f t="shared" si="3"/>
        <v>1257</v>
      </c>
      <c r="G43" s="83">
        <f t="shared" si="3"/>
        <v>48426910</v>
      </c>
      <c r="H43" s="83">
        <f t="shared" si="3"/>
        <v>3960</v>
      </c>
      <c r="I43" s="83">
        <f t="shared" si="3"/>
        <v>150807697</v>
      </c>
      <c r="J43" s="84">
        <f>SUM(J6:J42)</f>
        <v>1675641.077777778</v>
      </c>
    </row>
    <row r="44" spans="1:10" ht="15.75" x14ac:dyDescent="0.25">
      <c r="A44" s="85" t="s">
        <v>76</v>
      </c>
      <c r="B44" s="86"/>
      <c r="C44" s="86">
        <f>C43/31</f>
        <v>1893380.8709677418</v>
      </c>
      <c r="D44" s="86"/>
      <c r="E44" s="86">
        <f>E43/28</f>
        <v>1560213.5714285714</v>
      </c>
      <c r="F44" s="86"/>
      <c r="G44" s="86">
        <f>G43/31</f>
        <v>1562158.3870967743</v>
      </c>
      <c r="H44" s="86"/>
      <c r="I44" s="86">
        <f>I43/90</f>
        <v>1675641.0777777778</v>
      </c>
      <c r="J44" s="87"/>
    </row>
  </sheetData>
  <mergeCells count="6">
    <mergeCell ref="A2:J2"/>
    <mergeCell ref="A3:J3"/>
    <mergeCell ref="B4:C4"/>
    <mergeCell ref="D4:E4"/>
    <mergeCell ref="F4:G4"/>
    <mergeCell ref="H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4D90-3A47-47B0-B9C4-61229C600A08}">
  <dimension ref="A1:M43"/>
  <sheetViews>
    <sheetView workbookViewId="0">
      <selection activeCell="O6" sqref="O6"/>
    </sheetView>
  </sheetViews>
  <sheetFormatPr defaultRowHeight="15" x14ac:dyDescent="0.25"/>
  <cols>
    <col min="2" max="2" width="9.28515625" bestFit="1" customWidth="1"/>
    <col min="3" max="3" width="10.85546875" bestFit="1" customWidth="1"/>
    <col min="4" max="5" width="9.28515625" bestFit="1" customWidth="1"/>
    <col min="6" max="6" width="10.85546875" bestFit="1" customWidth="1"/>
    <col min="7" max="8" width="9.28515625" bestFit="1" customWidth="1"/>
    <col min="9" max="9" width="9.5703125" bestFit="1" customWidth="1"/>
    <col min="10" max="11" width="9.28515625" bestFit="1" customWidth="1"/>
    <col min="12" max="12" width="9.5703125" bestFit="1" customWidth="1"/>
    <col min="13" max="13" width="9.28515625" bestFit="1" customWidth="1"/>
  </cols>
  <sheetData>
    <row r="1" spans="1:13" ht="15.75" x14ac:dyDescent="0.25">
      <c r="A1" s="88"/>
      <c r="B1" s="66" t="s">
        <v>78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.75" thickBot="1" x14ac:dyDescent="0.3">
      <c r="A2" s="89"/>
      <c r="B2" s="89"/>
      <c r="C2" s="89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5.75" thickBot="1" x14ac:dyDescent="0.3">
      <c r="A3" s="90"/>
      <c r="B3" s="91" t="s">
        <v>79</v>
      </c>
      <c r="C3" s="92"/>
      <c r="D3" s="93"/>
      <c r="E3" s="94" t="s">
        <v>80</v>
      </c>
      <c r="F3" s="95"/>
      <c r="G3" s="95"/>
      <c r="H3" s="96" t="s">
        <v>81</v>
      </c>
      <c r="I3" s="97"/>
      <c r="J3" s="98"/>
      <c r="K3" s="99" t="s">
        <v>82</v>
      </c>
      <c r="L3" s="100"/>
      <c r="M3" s="101"/>
    </row>
    <row r="4" spans="1:13" ht="15.75" thickBot="1" x14ac:dyDescent="0.3">
      <c r="A4" s="90" t="s">
        <v>18</v>
      </c>
      <c r="B4" s="102" t="s">
        <v>83</v>
      </c>
      <c r="C4" s="103" t="s">
        <v>84</v>
      </c>
      <c r="D4" s="104" t="s">
        <v>85</v>
      </c>
      <c r="E4" s="102" t="s">
        <v>83</v>
      </c>
      <c r="F4" s="103" t="s">
        <v>84</v>
      </c>
      <c r="G4" s="105" t="s">
        <v>85</v>
      </c>
      <c r="H4" s="102" t="s">
        <v>83</v>
      </c>
      <c r="I4" s="103" t="s">
        <v>84</v>
      </c>
      <c r="J4" s="105" t="s">
        <v>85</v>
      </c>
      <c r="K4" s="102" t="s">
        <v>83</v>
      </c>
      <c r="L4" s="103" t="s">
        <v>84</v>
      </c>
      <c r="M4" s="105" t="s">
        <v>85</v>
      </c>
    </row>
    <row r="5" spans="1:13" x14ac:dyDescent="0.25">
      <c r="A5" s="106" t="s">
        <v>19</v>
      </c>
      <c r="B5" s="107">
        <v>2567</v>
      </c>
      <c r="C5" s="108">
        <v>103539704</v>
      </c>
      <c r="D5" s="109">
        <f>C5/C42*100</f>
        <v>2.1139426120364169</v>
      </c>
      <c r="E5" s="110">
        <v>748</v>
      </c>
      <c r="F5" s="110">
        <v>22438410</v>
      </c>
      <c r="G5" s="111">
        <f>F5/F42*100</f>
        <v>1.8165753524866157</v>
      </c>
      <c r="H5" s="112">
        <v>244</v>
      </c>
      <c r="I5" s="113">
        <v>7252343</v>
      </c>
      <c r="J5" s="111">
        <f>I5/I42*100</f>
        <v>3.5992873609115801</v>
      </c>
      <c r="K5" s="107">
        <v>0</v>
      </c>
      <c r="L5" s="108">
        <v>0</v>
      </c>
      <c r="M5" s="111">
        <f>L5/L42*100</f>
        <v>0</v>
      </c>
    </row>
    <row r="6" spans="1:13" x14ac:dyDescent="0.25">
      <c r="A6" s="114" t="s">
        <v>20</v>
      </c>
      <c r="B6" s="115">
        <v>3571</v>
      </c>
      <c r="C6" s="116">
        <v>152165623</v>
      </c>
      <c r="D6" s="111">
        <f>C6/C42*100</f>
        <v>3.1067250737627052</v>
      </c>
      <c r="E6" s="110">
        <v>279</v>
      </c>
      <c r="F6" s="110">
        <v>11297266</v>
      </c>
      <c r="G6" s="111">
        <f>F6/F42*100</f>
        <v>0.91460736148795996</v>
      </c>
      <c r="H6" s="117">
        <v>77</v>
      </c>
      <c r="I6" s="118">
        <v>2650000</v>
      </c>
      <c r="J6" s="111">
        <f>I6/I42*100</f>
        <v>1.3151765583089061</v>
      </c>
      <c r="K6" s="115">
        <v>2</v>
      </c>
      <c r="L6" s="116">
        <v>81000</v>
      </c>
      <c r="M6" s="111">
        <f>L6/L42*100</f>
        <v>5.371078639308443E-2</v>
      </c>
    </row>
    <row r="7" spans="1:13" x14ac:dyDescent="0.25">
      <c r="A7" s="114" t="s">
        <v>21</v>
      </c>
      <c r="B7" s="115">
        <v>2362</v>
      </c>
      <c r="C7" s="116">
        <v>86359544</v>
      </c>
      <c r="D7" s="111">
        <f>C7/C42*100</f>
        <v>1.763179852413272</v>
      </c>
      <c r="E7" s="110">
        <v>419</v>
      </c>
      <c r="F7" s="110">
        <v>17731824</v>
      </c>
      <c r="G7" s="111">
        <f>F7/F42*100</f>
        <v>1.4355381880013169</v>
      </c>
      <c r="H7" s="117">
        <v>98</v>
      </c>
      <c r="I7" s="118">
        <v>2941919</v>
      </c>
      <c r="J7" s="111">
        <f>I7/I42*100</f>
        <v>1.4600539265070107</v>
      </c>
      <c r="K7" s="115">
        <v>1</v>
      </c>
      <c r="L7" s="116">
        <v>33000</v>
      </c>
      <c r="M7" s="111">
        <f>L7/L42*100</f>
        <v>2.1882172234219583E-2</v>
      </c>
    </row>
    <row r="8" spans="1:13" x14ac:dyDescent="0.25">
      <c r="A8" s="114" t="s">
        <v>22</v>
      </c>
      <c r="B8" s="115">
        <v>3438</v>
      </c>
      <c r="C8" s="116">
        <v>148320625</v>
      </c>
      <c r="D8" s="111">
        <f>C8/C42*100</f>
        <v>3.0282227717337675</v>
      </c>
      <c r="E8" s="110">
        <v>470</v>
      </c>
      <c r="F8" s="110">
        <v>15797398</v>
      </c>
      <c r="G8" s="111">
        <f>F8/F42*100</f>
        <v>1.2789303627227311</v>
      </c>
      <c r="H8" s="117">
        <v>215</v>
      </c>
      <c r="I8" s="118">
        <v>5394020</v>
      </c>
      <c r="J8" s="111">
        <f>I8/I42*100</f>
        <v>2.6770145883205303</v>
      </c>
      <c r="K8" s="115">
        <v>0</v>
      </c>
      <c r="L8" s="116">
        <v>0</v>
      </c>
      <c r="M8" s="111">
        <f>L8/L42*100</f>
        <v>0</v>
      </c>
    </row>
    <row r="9" spans="1:13" x14ac:dyDescent="0.25">
      <c r="A9" s="114" t="s">
        <v>23</v>
      </c>
      <c r="B9" s="115">
        <v>502</v>
      </c>
      <c r="C9" s="116">
        <v>22201820</v>
      </c>
      <c r="D9" s="111">
        <f>C9/C42*100</f>
        <v>0.45328865690752174</v>
      </c>
      <c r="E9" s="110">
        <v>172</v>
      </c>
      <c r="F9" s="110">
        <v>7209215</v>
      </c>
      <c r="G9" s="111">
        <f>F9/F42*100</f>
        <v>0.58364573424662425</v>
      </c>
      <c r="H9" s="117">
        <v>47</v>
      </c>
      <c r="I9" s="118">
        <v>1269363</v>
      </c>
      <c r="J9" s="111">
        <f>I9/I42*100</f>
        <v>0.62997602323949742</v>
      </c>
      <c r="K9" s="115">
        <v>0</v>
      </c>
      <c r="L9" s="116">
        <v>0</v>
      </c>
      <c r="M9" s="111">
        <f>L9/L42*100</f>
        <v>0</v>
      </c>
    </row>
    <row r="10" spans="1:13" x14ac:dyDescent="0.25">
      <c r="A10" s="114" t="s">
        <v>24</v>
      </c>
      <c r="B10" s="115">
        <v>460</v>
      </c>
      <c r="C10" s="116">
        <v>17752172</v>
      </c>
      <c r="D10" s="111">
        <f>C10/C42*100</f>
        <v>0.36244137656603448</v>
      </c>
      <c r="E10" s="110">
        <v>126</v>
      </c>
      <c r="F10" s="110">
        <v>5503432</v>
      </c>
      <c r="G10" s="111">
        <f>F10/F42*100</f>
        <v>0.44554845576340385</v>
      </c>
      <c r="H10" s="117">
        <v>17</v>
      </c>
      <c r="I10" s="118">
        <v>529005</v>
      </c>
      <c r="J10" s="111">
        <f>I10/I42*100</f>
        <v>0.26254150008611432</v>
      </c>
      <c r="K10" s="115">
        <v>0</v>
      </c>
      <c r="L10" s="116">
        <v>0</v>
      </c>
      <c r="M10" s="111">
        <f>L10/L42*100</f>
        <v>0</v>
      </c>
    </row>
    <row r="11" spans="1:13" x14ac:dyDescent="0.25">
      <c r="A11" s="114" t="s">
        <v>25</v>
      </c>
      <c r="B11" s="115">
        <v>2904</v>
      </c>
      <c r="C11" s="116">
        <v>122216590</v>
      </c>
      <c r="D11" s="111">
        <f>C11/C42*100</f>
        <v>2.4952636285186194</v>
      </c>
      <c r="E11" s="110">
        <v>367</v>
      </c>
      <c r="F11" s="110">
        <v>14018143</v>
      </c>
      <c r="G11" s="111">
        <f>F11/F42*100</f>
        <v>1.1348849165976014</v>
      </c>
      <c r="H11" s="117">
        <v>165</v>
      </c>
      <c r="I11" s="118">
        <v>4021882</v>
      </c>
      <c r="J11" s="111">
        <f>I11/I42*100</f>
        <v>1.9960320478054867</v>
      </c>
      <c r="K11" s="115">
        <v>5</v>
      </c>
      <c r="L11" s="116">
        <v>200000</v>
      </c>
      <c r="M11" s="111">
        <f>L11/L42*100</f>
        <v>0.13261922566193687</v>
      </c>
    </row>
    <row r="12" spans="1:13" x14ac:dyDescent="0.25">
      <c r="A12" s="114" t="s">
        <v>26</v>
      </c>
      <c r="B12" s="115">
        <v>1473</v>
      </c>
      <c r="C12" s="116">
        <v>68003479</v>
      </c>
      <c r="D12" s="111">
        <f>C12/C42*100</f>
        <v>1.3884089530024504</v>
      </c>
      <c r="E12" s="110">
        <v>233</v>
      </c>
      <c r="F12" s="110">
        <v>10012282</v>
      </c>
      <c r="G12" s="111">
        <f>F12/F42*100</f>
        <v>0.81057725138926495</v>
      </c>
      <c r="H12" s="117">
        <v>37</v>
      </c>
      <c r="I12" s="118">
        <v>953631</v>
      </c>
      <c r="J12" s="111">
        <f>I12/I42*100</f>
        <v>0.47328042885912464</v>
      </c>
      <c r="K12" s="115">
        <v>20</v>
      </c>
      <c r="L12" s="116">
        <v>903000</v>
      </c>
      <c r="M12" s="111">
        <f>L12/L42*100</f>
        <v>0.59877580386364504</v>
      </c>
    </row>
    <row r="13" spans="1:13" x14ac:dyDescent="0.25">
      <c r="A13" s="114" t="s">
        <v>27</v>
      </c>
      <c r="B13" s="115">
        <v>2701</v>
      </c>
      <c r="C13" s="116">
        <v>100326559</v>
      </c>
      <c r="D13" s="111">
        <f>C13/C42*100</f>
        <v>2.0483406847395051</v>
      </c>
      <c r="E13" s="110">
        <v>491</v>
      </c>
      <c r="F13" s="110">
        <v>15410982</v>
      </c>
      <c r="G13" s="111">
        <f>F13/F42*100</f>
        <v>1.2476467832976976</v>
      </c>
      <c r="H13" s="117">
        <v>83</v>
      </c>
      <c r="I13" s="118">
        <v>2384167</v>
      </c>
      <c r="J13" s="111">
        <f>I13/I42*100</f>
        <v>1.1832454903749698</v>
      </c>
      <c r="K13" s="115">
        <v>6</v>
      </c>
      <c r="L13" s="116">
        <v>300000</v>
      </c>
      <c r="M13" s="111">
        <f>L13/L42*100</f>
        <v>0.19892883849290532</v>
      </c>
    </row>
    <row r="14" spans="1:13" x14ac:dyDescent="0.25">
      <c r="A14" s="114" t="s">
        <v>28</v>
      </c>
      <c r="B14" s="115">
        <v>5466</v>
      </c>
      <c r="C14" s="116">
        <v>198064932</v>
      </c>
      <c r="D14" s="111">
        <f>C14/C42*100</f>
        <v>4.0438390639487949</v>
      </c>
      <c r="E14" s="110">
        <v>1782</v>
      </c>
      <c r="F14" s="110">
        <v>55518900</v>
      </c>
      <c r="G14" s="111">
        <f>F14/F42*100</f>
        <v>4.4947153268511082</v>
      </c>
      <c r="H14" s="117">
        <v>1103</v>
      </c>
      <c r="I14" s="118">
        <v>26820649</v>
      </c>
      <c r="J14" s="111">
        <f>I14/I42*100</f>
        <v>13.310901450351398</v>
      </c>
      <c r="K14" s="115">
        <v>4</v>
      </c>
      <c r="L14" s="116">
        <v>161000</v>
      </c>
      <c r="M14" s="111">
        <f>L14/L42*100</f>
        <v>0.10675847665785917</v>
      </c>
    </row>
    <row r="15" spans="1:13" x14ac:dyDescent="0.25">
      <c r="A15" s="114" t="s">
        <v>29</v>
      </c>
      <c r="B15" s="115">
        <v>455</v>
      </c>
      <c r="C15" s="116">
        <v>17759568</v>
      </c>
      <c r="D15" s="111">
        <f>C15/C42*100</f>
        <v>0.36259237873191486</v>
      </c>
      <c r="E15" s="110">
        <v>256</v>
      </c>
      <c r="F15" s="110">
        <v>8047851</v>
      </c>
      <c r="G15" s="111">
        <f>F15/F42*100</f>
        <v>0.65154027255428359</v>
      </c>
      <c r="H15" s="117">
        <v>80</v>
      </c>
      <c r="I15" s="118">
        <v>2506094</v>
      </c>
      <c r="J15" s="111">
        <f>I15/I42*100</f>
        <v>1.2437570119692829</v>
      </c>
      <c r="K15" s="115">
        <v>0</v>
      </c>
      <c r="L15" s="116">
        <v>0</v>
      </c>
      <c r="M15" s="111">
        <f>L15/L42*100</f>
        <v>0</v>
      </c>
    </row>
    <row r="16" spans="1:13" x14ac:dyDescent="0.25">
      <c r="A16" s="114" t="s">
        <v>30</v>
      </c>
      <c r="B16" s="115">
        <v>3447</v>
      </c>
      <c r="C16" s="116">
        <v>128865309</v>
      </c>
      <c r="D16" s="111">
        <f>C16/C42*100</f>
        <v>2.6310087568759126</v>
      </c>
      <c r="E16" s="110">
        <v>1208</v>
      </c>
      <c r="F16" s="110">
        <v>39343726</v>
      </c>
      <c r="G16" s="111">
        <f>F16/F42*100</f>
        <v>3.1852008643476442</v>
      </c>
      <c r="H16" s="117">
        <v>137</v>
      </c>
      <c r="I16" s="118">
        <v>2321001</v>
      </c>
      <c r="J16" s="111">
        <f>I16/I42*100</f>
        <v>1.151896644155294</v>
      </c>
      <c r="K16" s="115">
        <v>5</v>
      </c>
      <c r="L16" s="116">
        <v>128000</v>
      </c>
      <c r="M16" s="111">
        <f>L16/L42*100</f>
        <v>8.4876304423639595E-2</v>
      </c>
    </row>
    <row r="17" spans="1:13" x14ac:dyDescent="0.25">
      <c r="A17" s="114" t="s">
        <v>31</v>
      </c>
      <c r="B17" s="115">
        <v>433</v>
      </c>
      <c r="C17" s="116">
        <v>15576740</v>
      </c>
      <c r="D17" s="111">
        <f>C17/C42*100</f>
        <v>0.3180261597291425</v>
      </c>
      <c r="E17" s="110">
        <v>131</v>
      </c>
      <c r="F17" s="110">
        <v>3729305</v>
      </c>
      <c r="G17" s="111">
        <f>F17/F42*100</f>
        <v>0.30191816376049363</v>
      </c>
      <c r="H17" s="117">
        <v>21</v>
      </c>
      <c r="I17" s="118">
        <v>454500</v>
      </c>
      <c r="J17" s="111">
        <f>I17/I42*100</f>
        <v>0.22556518707599918</v>
      </c>
      <c r="K17" s="115">
        <v>0</v>
      </c>
      <c r="L17" s="116">
        <v>0</v>
      </c>
      <c r="M17" s="111">
        <f>L17/L42*100</f>
        <v>0</v>
      </c>
    </row>
    <row r="18" spans="1:13" x14ac:dyDescent="0.25">
      <c r="A18" s="114" t="s">
        <v>32</v>
      </c>
      <c r="B18" s="115">
        <v>4132</v>
      </c>
      <c r="C18" s="116">
        <v>178656025</v>
      </c>
      <c r="D18" s="111">
        <f>C18/C42*100</f>
        <v>3.6475725693067793</v>
      </c>
      <c r="E18" s="110">
        <v>505</v>
      </c>
      <c r="F18" s="110">
        <v>16518926</v>
      </c>
      <c r="G18" s="111">
        <f>F18/F42*100</f>
        <v>1.3373440373515912</v>
      </c>
      <c r="H18" s="117">
        <v>120</v>
      </c>
      <c r="I18" s="118">
        <v>3709278</v>
      </c>
      <c r="J18" s="111">
        <f>I18/I42*100</f>
        <v>1.8408888580569593</v>
      </c>
      <c r="K18" s="115">
        <v>9</v>
      </c>
      <c r="L18" s="116">
        <v>340000</v>
      </c>
      <c r="M18" s="111">
        <f>L18/L42*100</f>
        <v>0.22545268362529269</v>
      </c>
    </row>
    <row r="19" spans="1:13" x14ac:dyDescent="0.25">
      <c r="A19" s="114" t="s">
        <v>33</v>
      </c>
      <c r="B19" s="115">
        <v>7140</v>
      </c>
      <c r="C19" s="116">
        <v>294862377</v>
      </c>
      <c r="D19" s="111">
        <f>C19/C42*100</f>
        <v>6.0201267663141733</v>
      </c>
      <c r="E19" s="110">
        <v>1088</v>
      </c>
      <c r="F19" s="110">
        <v>41779865</v>
      </c>
      <c r="G19" s="111">
        <f>F19/F42*100</f>
        <v>3.3824265172629526</v>
      </c>
      <c r="H19" s="117">
        <v>181</v>
      </c>
      <c r="I19" s="118">
        <v>5836447</v>
      </c>
      <c r="J19" s="111">
        <f>I19/I42*100</f>
        <v>2.8965880295140902</v>
      </c>
      <c r="K19" s="115">
        <v>285</v>
      </c>
      <c r="L19" s="116">
        <v>11997857</v>
      </c>
      <c r="M19" s="111">
        <f>L19/L42*100</f>
        <v>7.9557325247132455</v>
      </c>
    </row>
    <row r="20" spans="1:13" x14ac:dyDescent="0.25">
      <c r="A20" s="114" t="s">
        <v>34</v>
      </c>
      <c r="B20" s="115">
        <v>1715</v>
      </c>
      <c r="C20" s="116">
        <v>76082918</v>
      </c>
      <c r="D20" s="111">
        <f>C20/C42*100</f>
        <v>1.5533647112635411</v>
      </c>
      <c r="E20" s="110">
        <v>222</v>
      </c>
      <c r="F20" s="110">
        <v>9221167</v>
      </c>
      <c r="G20" s="111">
        <f>F20/F42*100</f>
        <v>0.74652993208355434</v>
      </c>
      <c r="H20" s="117">
        <v>126</v>
      </c>
      <c r="I20" s="118">
        <v>4111348</v>
      </c>
      <c r="J20" s="111">
        <f>I20/I42*100</f>
        <v>2.0404334010000769</v>
      </c>
      <c r="K20" s="115">
        <v>0</v>
      </c>
      <c r="L20" s="116">
        <v>0</v>
      </c>
      <c r="M20" s="111">
        <f>L20/L42*100</f>
        <v>0</v>
      </c>
    </row>
    <row r="21" spans="1:13" x14ac:dyDescent="0.25">
      <c r="A21" s="114" t="s">
        <v>35</v>
      </c>
      <c r="B21" s="115">
        <v>2410</v>
      </c>
      <c r="C21" s="116">
        <v>102971104</v>
      </c>
      <c r="D21" s="111">
        <f>C21/C42*100</f>
        <v>2.1023336569904965</v>
      </c>
      <c r="E21" s="110">
        <v>508</v>
      </c>
      <c r="F21" s="110">
        <v>16024654</v>
      </c>
      <c r="G21" s="111">
        <f>F21/F42*100</f>
        <v>1.2973286203668644</v>
      </c>
      <c r="H21" s="117">
        <v>148</v>
      </c>
      <c r="I21" s="118">
        <v>4033111</v>
      </c>
      <c r="J21" s="111">
        <f>I21/I42*100</f>
        <v>2.0016049223614307</v>
      </c>
      <c r="K21" s="115">
        <v>2</v>
      </c>
      <c r="L21" s="116">
        <v>80000</v>
      </c>
      <c r="M21" s="111">
        <f>L21/L42*100</f>
        <v>5.3047690264774745E-2</v>
      </c>
    </row>
    <row r="22" spans="1:13" x14ac:dyDescent="0.25">
      <c r="A22" s="114" t="s">
        <v>36</v>
      </c>
      <c r="B22" s="115">
        <v>243</v>
      </c>
      <c r="C22" s="116">
        <v>10490002</v>
      </c>
      <c r="D22" s="111">
        <f>C22/C42*100</f>
        <v>0.21417158221880986</v>
      </c>
      <c r="E22" s="110">
        <v>75</v>
      </c>
      <c r="F22" s="110">
        <v>2682000</v>
      </c>
      <c r="G22" s="111">
        <f>F22/F42*100</f>
        <v>0.21713013958516236</v>
      </c>
      <c r="H22" s="117">
        <v>5</v>
      </c>
      <c r="I22" s="118">
        <v>126240</v>
      </c>
      <c r="J22" s="111">
        <f>I22/I42*100</f>
        <v>6.2652033479591057E-2</v>
      </c>
      <c r="K22" s="115">
        <v>0</v>
      </c>
      <c r="L22" s="116">
        <v>0</v>
      </c>
      <c r="M22" s="111">
        <f>L22/L42*100</f>
        <v>0</v>
      </c>
    </row>
    <row r="23" spans="1:13" x14ac:dyDescent="0.25">
      <c r="A23" s="114" t="s">
        <v>37</v>
      </c>
      <c r="B23" s="115">
        <v>4480</v>
      </c>
      <c r="C23" s="116">
        <v>186381575</v>
      </c>
      <c r="D23" s="111">
        <f>C23/C42*100</f>
        <v>3.8053030699311381</v>
      </c>
      <c r="E23" s="110">
        <v>1382</v>
      </c>
      <c r="F23" s="110">
        <v>52690852</v>
      </c>
      <c r="G23" s="111">
        <f>F23/F42*100</f>
        <v>4.2657613906119058</v>
      </c>
      <c r="H23" s="117">
        <v>482</v>
      </c>
      <c r="I23" s="118">
        <v>13808948</v>
      </c>
      <c r="J23" s="111">
        <f>I23/I42*100</f>
        <v>6.8532847941534536</v>
      </c>
      <c r="K23" s="115">
        <v>16</v>
      </c>
      <c r="L23" s="116">
        <v>660000</v>
      </c>
      <c r="M23" s="111">
        <f>L23/L42*100</f>
        <v>0.4376434446843917</v>
      </c>
    </row>
    <row r="24" spans="1:13" x14ac:dyDescent="0.25">
      <c r="A24" s="114" t="s">
        <v>38</v>
      </c>
      <c r="B24" s="115">
        <v>8779</v>
      </c>
      <c r="C24" s="116">
        <v>402497026</v>
      </c>
      <c r="D24" s="111">
        <f>C24/C42*100</f>
        <v>8.2176747818337343</v>
      </c>
      <c r="E24" s="110">
        <v>1578</v>
      </c>
      <c r="F24" s="110">
        <v>66157124</v>
      </c>
      <c r="G24" s="111">
        <f>F24/F42*100</f>
        <v>5.355967773554398</v>
      </c>
      <c r="H24" s="117">
        <v>179</v>
      </c>
      <c r="I24" s="118">
        <v>5742268</v>
      </c>
      <c r="J24" s="111">
        <f>I24/I42*100</f>
        <v>2.849847647217874</v>
      </c>
      <c r="K24" s="115">
        <v>57</v>
      </c>
      <c r="L24" s="116">
        <v>2377853</v>
      </c>
      <c r="M24" s="111">
        <f>L24/L42*100</f>
        <v>1.576745117989568</v>
      </c>
    </row>
    <row r="25" spans="1:13" x14ac:dyDescent="0.25">
      <c r="A25" s="114" t="s">
        <v>39</v>
      </c>
      <c r="B25" s="115">
        <v>624</v>
      </c>
      <c r="C25" s="116">
        <v>26521030</v>
      </c>
      <c r="D25" s="111">
        <f>C25/C42*100</f>
        <v>0.54147281927806334</v>
      </c>
      <c r="E25" s="110">
        <v>240</v>
      </c>
      <c r="F25" s="110">
        <v>9235812</v>
      </c>
      <c r="G25" s="111">
        <f>F25/F42*100</f>
        <v>0.7477155662723034</v>
      </c>
      <c r="H25" s="117">
        <v>90</v>
      </c>
      <c r="I25" s="118">
        <v>2245136</v>
      </c>
      <c r="J25" s="111">
        <f>I25/I42*100</f>
        <v>1.114245372609594</v>
      </c>
      <c r="K25" s="115">
        <v>0</v>
      </c>
      <c r="L25" s="116">
        <v>0</v>
      </c>
      <c r="M25" s="111">
        <f>L25/L42*100</f>
        <v>0</v>
      </c>
    </row>
    <row r="26" spans="1:13" x14ac:dyDescent="0.25">
      <c r="A26" s="114" t="s">
        <v>40</v>
      </c>
      <c r="B26" s="115">
        <v>673</v>
      </c>
      <c r="C26" s="116">
        <v>28105828</v>
      </c>
      <c r="D26" s="111">
        <f>C26/C42*100</f>
        <v>0.57382921874845483</v>
      </c>
      <c r="E26" s="110">
        <v>222</v>
      </c>
      <c r="F26" s="110">
        <v>7693770</v>
      </c>
      <c r="G26" s="111">
        <f>F26/F42*100</f>
        <v>0.62287447950638875</v>
      </c>
      <c r="H26" s="117">
        <v>57</v>
      </c>
      <c r="I26" s="118">
        <v>1082740</v>
      </c>
      <c r="J26" s="111">
        <f>I26/I42*100</f>
        <v>0.53735632707297543</v>
      </c>
      <c r="K26" s="115">
        <v>0</v>
      </c>
      <c r="L26" s="116">
        <v>0</v>
      </c>
      <c r="M26" s="111">
        <f>L26/L42*100</f>
        <v>0</v>
      </c>
    </row>
    <row r="27" spans="1:13" x14ac:dyDescent="0.25">
      <c r="A27" s="114" t="s">
        <v>41</v>
      </c>
      <c r="B27" s="115">
        <v>759</v>
      </c>
      <c r="C27" s="116">
        <v>30611478</v>
      </c>
      <c r="D27" s="111">
        <f>C27/C42*100</f>
        <v>0.6249864087076713</v>
      </c>
      <c r="E27" s="110">
        <v>1105</v>
      </c>
      <c r="F27" s="110">
        <v>45271234</v>
      </c>
      <c r="G27" s="111">
        <f>F27/F42*100</f>
        <v>3.6650817888189962</v>
      </c>
      <c r="H27" s="117">
        <v>174</v>
      </c>
      <c r="I27" s="118">
        <v>5423791</v>
      </c>
      <c r="J27" s="111">
        <f>I27/I42*100</f>
        <v>2.6917897284403094</v>
      </c>
      <c r="K27" s="115">
        <v>0</v>
      </c>
      <c r="L27" s="116">
        <v>0</v>
      </c>
      <c r="M27" s="111">
        <f>L27/L42*100</f>
        <v>0</v>
      </c>
    </row>
    <row r="28" spans="1:13" x14ac:dyDescent="0.25">
      <c r="A28" s="114" t="s">
        <v>42</v>
      </c>
      <c r="B28" s="115">
        <v>2548</v>
      </c>
      <c r="C28" s="116">
        <v>90404872</v>
      </c>
      <c r="D28" s="111">
        <f>C28/C42*100</f>
        <v>1.8457722387973787</v>
      </c>
      <c r="E28" s="110">
        <v>630</v>
      </c>
      <c r="F28" s="110">
        <v>19050573</v>
      </c>
      <c r="G28" s="111">
        <f>F28/F42*100</f>
        <v>1.5423018548349461</v>
      </c>
      <c r="H28" s="117">
        <v>68</v>
      </c>
      <c r="I28" s="118">
        <v>1503000</v>
      </c>
      <c r="J28" s="111">
        <f>I28/I42*100</f>
        <v>0.74592844042954187</v>
      </c>
      <c r="K28" s="115">
        <v>1</v>
      </c>
      <c r="L28" s="116">
        <v>20000</v>
      </c>
      <c r="M28" s="111">
        <f>L28/L42*100</f>
        <v>1.3261922566193686E-2</v>
      </c>
    </row>
    <row r="29" spans="1:13" x14ac:dyDescent="0.25">
      <c r="A29" s="114" t="s">
        <v>43</v>
      </c>
      <c r="B29" s="115">
        <v>25725</v>
      </c>
      <c r="C29" s="116">
        <v>911303193</v>
      </c>
      <c r="D29" s="111">
        <f>C29/C42*100</f>
        <v>18.605835034718147</v>
      </c>
      <c r="E29" s="110">
        <v>13061</v>
      </c>
      <c r="F29" s="110">
        <v>335311694</v>
      </c>
      <c r="G29" s="111">
        <f>F29/F42*100</f>
        <v>27.146262089022088</v>
      </c>
      <c r="H29" s="117">
        <v>954</v>
      </c>
      <c r="I29" s="118">
        <v>20611738</v>
      </c>
      <c r="J29" s="111">
        <f>I29/I42*100</f>
        <v>10.229462129662224</v>
      </c>
      <c r="K29" s="115">
        <v>3438</v>
      </c>
      <c r="L29" s="116">
        <v>129533046</v>
      </c>
      <c r="M29" s="111">
        <f>L29/L42*100</f>
        <v>85.892861290760251</v>
      </c>
    </row>
    <row r="30" spans="1:13" x14ac:dyDescent="0.25">
      <c r="A30" s="114" t="s">
        <v>44</v>
      </c>
      <c r="B30" s="115">
        <v>450</v>
      </c>
      <c r="C30" s="116">
        <v>18052026</v>
      </c>
      <c r="D30" s="111">
        <f>C30/C42*100</f>
        <v>0.36856341597218889</v>
      </c>
      <c r="E30" s="110">
        <v>165</v>
      </c>
      <c r="F30" s="110">
        <v>5717423</v>
      </c>
      <c r="G30" s="111">
        <f>F30/F42*100</f>
        <v>0.46287280166197531</v>
      </c>
      <c r="H30" s="117">
        <v>91</v>
      </c>
      <c r="I30" s="118">
        <v>2911277</v>
      </c>
      <c r="J30" s="111">
        <f>I30/I42*100</f>
        <v>1.4448465151486329</v>
      </c>
      <c r="K30" s="115">
        <v>0</v>
      </c>
      <c r="L30" s="116">
        <v>0</v>
      </c>
      <c r="M30" s="111">
        <f>L30/L42*100</f>
        <v>0</v>
      </c>
    </row>
    <row r="31" spans="1:13" x14ac:dyDescent="0.25">
      <c r="A31" s="114" t="s">
        <v>45</v>
      </c>
      <c r="B31" s="115">
        <v>6579</v>
      </c>
      <c r="C31" s="116">
        <v>280980190</v>
      </c>
      <c r="D31" s="111">
        <f>C31/C42*100</f>
        <v>5.7366978447136443</v>
      </c>
      <c r="E31" s="110">
        <v>1171</v>
      </c>
      <c r="F31" s="110">
        <v>47068922</v>
      </c>
      <c r="G31" s="111">
        <f>F31/F42*100</f>
        <v>3.8106195391435942</v>
      </c>
      <c r="H31" s="117">
        <v>98</v>
      </c>
      <c r="I31" s="118">
        <v>3435764</v>
      </c>
      <c r="J31" s="111">
        <f>I31/I42*100</f>
        <v>1.7051457632760909</v>
      </c>
      <c r="K31" s="115">
        <v>1</v>
      </c>
      <c r="L31" s="116">
        <v>35000</v>
      </c>
      <c r="M31" s="111">
        <f>L31/L42*100</f>
        <v>2.3208364490838952E-2</v>
      </c>
    </row>
    <row r="32" spans="1:13" x14ac:dyDescent="0.25">
      <c r="A32" s="114" t="s">
        <v>46</v>
      </c>
      <c r="B32" s="115">
        <v>6196</v>
      </c>
      <c r="C32" s="116">
        <v>227509048</v>
      </c>
      <c r="D32" s="111">
        <f>C32/C42*100</f>
        <v>4.6449917530287568</v>
      </c>
      <c r="E32" s="110">
        <v>3758</v>
      </c>
      <c r="F32" s="110">
        <v>118341519</v>
      </c>
      <c r="G32" s="111">
        <f>F32/F42*100</f>
        <v>9.5807272703915523</v>
      </c>
      <c r="H32" s="117">
        <v>214</v>
      </c>
      <c r="I32" s="118">
        <v>5355955</v>
      </c>
      <c r="J32" s="111">
        <f>I32/I42*100</f>
        <v>2.6581231937197649</v>
      </c>
      <c r="K32" s="115">
        <v>22</v>
      </c>
      <c r="L32" s="116">
        <v>640750</v>
      </c>
      <c r="M32" s="111">
        <f>L32/L42*100</f>
        <v>0.42487884421443028</v>
      </c>
    </row>
    <row r="33" spans="1:13" x14ac:dyDescent="0.25">
      <c r="A33" s="114" t="s">
        <v>47</v>
      </c>
      <c r="B33" s="115">
        <v>2750</v>
      </c>
      <c r="C33" s="116">
        <v>99734005</v>
      </c>
      <c r="D33" s="111">
        <f>C33/C42*100</f>
        <v>2.0362426672434091</v>
      </c>
      <c r="E33" s="110">
        <v>451</v>
      </c>
      <c r="F33" s="110">
        <v>14599754</v>
      </c>
      <c r="G33" s="111">
        <f>F33/F42*100</f>
        <v>1.1819711498616825</v>
      </c>
      <c r="H33" s="117">
        <v>45</v>
      </c>
      <c r="I33" s="118">
        <v>1229918</v>
      </c>
      <c r="J33" s="111">
        <f>I33/I42*100</f>
        <v>0.61039974424232946</v>
      </c>
      <c r="K33" s="115">
        <v>3</v>
      </c>
      <c r="L33" s="116">
        <v>99000</v>
      </c>
      <c r="M33" s="111">
        <f>L33/L42*100</f>
        <v>6.5646516702658753E-2</v>
      </c>
    </row>
    <row r="34" spans="1:13" x14ac:dyDescent="0.25">
      <c r="A34" s="114" t="s">
        <v>48</v>
      </c>
      <c r="B34" s="115">
        <v>1451</v>
      </c>
      <c r="C34" s="116">
        <v>50160956</v>
      </c>
      <c r="D34" s="111">
        <f>C34/C42*100</f>
        <v>1.0241229040879214</v>
      </c>
      <c r="E34" s="110">
        <v>230</v>
      </c>
      <c r="F34" s="110">
        <v>7525062</v>
      </c>
      <c r="G34" s="111">
        <f>F34/F42*100</f>
        <v>0.60921616795190192</v>
      </c>
      <c r="H34" s="117">
        <v>18</v>
      </c>
      <c r="I34" s="118">
        <v>494500</v>
      </c>
      <c r="J34" s="111">
        <f>I34/I42*100</f>
        <v>0.24541690871085056</v>
      </c>
      <c r="K34" s="115">
        <v>0</v>
      </c>
      <c r="L34" s="116">
        <v>0</v>
      </c>
      <c r="M34" s="111">
        <f>L34/L42*100</f>
        <v>0</v>
      </c>
    </row>
    <row r="35" spans="1:13" x14ac:dyDescent="0.25">
      <c r="A35" s="114" t="s">
        <v>49</v>
      </c>
      <c r="B35" s="115">
        <v>6030</v>
      </c>
      <c r="C35" s="116">
        <v>208591465</v>
      </c>
      <c r="D35" s="111">
        <f>C35/C42*100</f>
        <v>4.2587564898833667</v>
      </c>
      <c r="E35" s="110">
        <v>1521</v>
      </c>
      <c r="F35" s="110">
        <v>45693344</v>
      </c>
      <c r="G35" s="111">
        <f>F35/F42*100</f>
        <v>3.699255093524549</v>
      </c>
      <c r="H35" s="117">
        <v>99</v>
      </c>
      <c r="I35" s="118">
        <v>2639002</v>
      </c>
      <c r="J35" s="111">
        <f>I35/I42*100</f>
        <v>1.3097183274454036</v>
      </c>
      <c r="K35" s="115">
        <v>2</v>
      </c>
      <c r="L35" s="116">
        <v>60000</v>
      </c>
      <c r="M35" s="111">
        <f>L35/L42*100</f>
        <v>3.9785767698581061E-2</v>
      </c>
    </row>
    <row r="36" spans="1:13" x14ac:dyDescent="0.25">
      <c r="A36" s="114" t="s">
        <v>50</v>
      </c>
      <c r="B36" s="115">
        <v>2692</v>
      </c>
      <c r="C36" s="116">
        <v>116278063</v>
      </c>
      <c r="D36" s="111">
        <f>C36/C42*100</f>
        <v>2.3740183014310632</v>
      </c>
      <c r="E36" s="110">
        <v>277</v>
      </c>
      <c r="F36" s="110">
        <v>11024326</v>
      </c>
      <c r="G36" s="111">
        <f>F36/F42*100</f>
        <v>0.89251060522458414</v>
      </c>
      <c r="H36" s="117">
        <v>31</v>
      </c>
      <c r="I36" s="118">
        <v>1185066</v>
      </c>
      <c r="J36" s="111">
        <f>I36/I42*100</f>
        <v>0.58814000877317052</v>
      </c>
      <c r="K36" s="115">
        <v>0</v>
      </c>
      <c r="L36" s="116">
        <v>0</v>
      </c>
      <c r="M36" s="111">
        <f>L36/L42*100</f>
        <v>0</v>
      </c>
    </row>
    <row r="37" spans="1:13" x14ac:dyDescent="0.25">
      <c r="A37" s="114" t="s">
        <v>51</v>
      </c>
      <c r="B37" s="115">
        <v>3881</v>
      </c>
      <c r="C37" s="116">
        <v>156966132</v>
      </c>
      <c r="D37" s="111">
        <f>C37/C42*100</f>
        <v>3.2047357898698747</v>
      </c>
      <c r="E37" s="110">
        <v>2446</v>
      </c>
      <c r="F37" s="110">
        <v>104141445</v>
      </c>
      <c r="G37" s="111">
        <f>F37/F42*100</f>
        <v>8.4311135307421736</v>
      </c>
      <c r="H37" s="117">
        <v>1642</v>
      </c>
      <c r="I37" s="118">
        <v>54736757</v>
      </c>
      <c r="J37" s="111">
        <f>I37/I42*100</f>
        <v>27.165471578962613</v>
      </c>
      <c r="K37" s="115">
        <v>81</v>
      </c>
      <c r="L37" s="116">
        <v>3158191</v>
      </c>
      <c r="M37" s="111">
        <f>L37/L42*100</f>
        <v>2.0941842245624906</v>
      </c>
    </row>
    <row r="38" spans="1:13" x14ac:dyDescent="0.25">
      <c r="A38" s="114" t="s">
        <v>52</v>
      </c>
      <c r="B38" s="115">
        <v>466</v>
      </c>
      <c r="C38" s="116">
        <v>19879443</v>
      </c>
      <c r="D38" s="111">
        <f>C38/C42*100</f>
        <v>0.40587330306883107</v>
      </c>
      <c r="E38" s="110">
        <v>301</v>
      </c>
      <c r="F38" s="110">
        <v>11033891</v>
      </c>
      <c r="G38" s="111">
        <f>F38/F42*100</f>
        <v>0.89328497128913742</v>
      </c>
      <c r="H38" s="117">
        <v>11</v>
      </c>
      <c r="I38" s="118">
        <v>404000</v>
      </c>
      <c r="J38" s="111">
        <f>I38/I42*100</f>
        <v>0.20050238851199928</v>
      </c>
      <c r="K38" s="115">
        <v>0</v>
      </c>
      <c r="L38" s="116">
        <v>0</v>
      </c>
      <c r="M38" s="111">
        <f>L38/L42*100</f>
        <v>0</v>
      </c>
    </row>
    <row r="39" spans="1:13" x14ac:dyDescent="0.25">
      <c r="A39" s="114" t="s">
        <v>53</v>
      </c>
      <c r="B39" s="115">
        <v>763</v>
      </c>
      <c r="C39" s="116">
        <v>30464285</v>
      </c>
      <c r="D39" s="111">
        <f>C39/C42*100</f>
        <v>0.62198120835579973</v>
      </c>
      <c r="E39" s="110">
        <v>134</v>
      </c>
      <c r="F39" s="110">
        <v>5123241</v>
      </c>
      <c r="G39" s="111">
        <f>F39/F42*100</f>
        <v>0.41476884170709427</v>
      </c>
      <c r="H39" s="117">
        <v>25</v>
      </c>
      <c r="I39" s="118">
        <v>536000</v>
      </c>
      <c r="J39" s="111">
        <f>I39/I42*100</f>
        <v>0.2660130699070089</v>
      </c>
      <c r="K39" s="115">
        <v>0</v>
      </c>
      <c r="L39" s="116">
        <v>0</v>
      </c>
      <c r="M39" s="111">
        <f>L39/L42*100</f>
        <v>0</v>
      </c>
    </row>
    <row r="40" spans="1:13" x14ac:dyDescent="0.25">
      <c r="A40" s="114" t="s">
        <v>54</v>
      </c>
      <c r="B40" s="115">
        <v>226</v>
      </c>
      <c r="C40" s="116">
        <v>10833004</v>
      </c>
      <c r="D40" s="111">
        <f>C40/C42*100</f>
        <v>0.22117456287069309</v>
      </c>
      <c r="E40" s="110">
        <v>33</v>
      </c>
      <c r="F40" s="110">
        <v>1274812</v>
      </c>
      <c r="G40" s="111">
        <f>F40/F42*100</f>
        <v>0.10320660235079791</v>
      </c>
      <c r="H40" s="117">
        <v>0</v>
      </c>
      <c r="I40" s="118">
        <v>0</v>
      </c>
      <c r="J40" s="111">
        <f>I40/I42*100</f>
        <v>0</v>
      </c>
      <c r="K40" s="115">
        <v>0</v>
      </c>
      <c r="L40" s="116">
        <v>0</v>
      </c>
      <c r="M40" s="111">
        <f>L40/L42*100</f>
        <v>0</v>
      </c>
    </row>
    <row r="41" spans="1:13" ht="15.75" thickBot="1" x14ac:dyDescent="0.3">
      <c r="A41" s="119" t="s">
        <v>55</v>
      </c>
      <c r="B41" s="120">
        <v>3652</v>
      </c>
      <c r="C41" s="121">
        <v>158454281</v>
      </c>
      <c r="D41" s="122">
        <f>C41/C42*100</f>
        <v>3.2351189324000038</v>
      </c>
      <c r="E41" s="123">
        <v>423</v>
      </c>
      <c r="F41" s="123">
        <v>15963778</v>
      </c>
      <c r="G41" s="111">
        <f>F41/F42*100</f>
        <v>1.2924002033730591</v>
      </c>
      <c r="H41" s="124">
        <v>20</v>
      </c>
      <c r="I41" s="125">
        <v>833001</v>
      </c>
      <c r="J41" s="111">
        <f>I41/I42*100</f>
        <v>0.41341259933882152</v>
      </c>
      <c r="K41" s="126">
        <v>0</v>
      </c>
      <c r="L41" s="127">
        <v>0</v>
      </c>
      <c r="M41" s="111">
        <f>L41/L42*100</f>
        <v>0</v>
      </c>
    </row>
    <row r="42" spans="1:13" ht="15.75" thickBot="1" x14ac:dyDescent="0.3">
      <c r="A42" s="128" t="s">
        <v>2</v>
      </c>
      <c r="B42" s="129">
        <f t="shared" ref="B42:C42" si="0">SUM(B5:B41)</f>
        <v>124143</v>
      </c>
      <c r="C42" s="130">
        <f t="shared" si="0"/>
        <v>4897942991</v>
      </c>
      <c r="D42" s="131">
        <f t="shared" ref="D42:M42" si="1">SUM(D5:D41)</f>
        <v>100</v>
      </c>
      <c r="E42" s="132">
        <f t="shared" si="1"/>
        <v>38208</v>
      </c>
      <c r="F42" s="133">
        <f t="shared" si="1"/>
        <v>1235203922</v>
      </c>
      <c r="G42" s="134">
        <f t="shared" si="1"/>
        <v>99.999999999999986</v>
      </c>
      <c r="H42" s="135">
        <f t="shared" si="1"/>
        <v>7202</v>
      </c>
      <c r="I42" s="136">
        <f t="shared" si="1"/>
        <v>201493859</v>
      </c>
      <c r="J42" s="134">
        <f t="shared" si="1"/>
        <v>100</v>
      </c>
      <c r="K42" s="135">
        <f t="shared" si="1"/>
        <v>3960</v>
      </c>
      <c r="L42" s="136">
        <f t="shared" si="1"/>
        <v>150807697</v>
      </c>
      <c r="M42" s="137">
        <f t="shared" si="1"/>
        <v>100.00000000000001</v>
      </c>
    </row>
    <row r="43" spans="1:13" ht="15.75" thickBot="1" x14ac:dyDescent="0.3">
      <c r="A43" s="138" t="s">
        <v>86</v>
      </c>
      <c r="B43" s="139">
        <f>B42/90</f>
        <v>1379.3666666666666</v>
      </c>
      <c r="C43" s="140">
        <f>C42/90</f>
        <v>54421588.788888887</v>
      </c>
      <c r="D43" s="141"/>
      <c r="E43" s="139">
        <f t="shared" ref="E43:L43" si="2">E42/90</f>
        <v>424.53333333333336</v>
      </c>
      <c r="F43" s="140">
        <f t="shared" si="2"/>
        <v>13724488.022222223</v>
      </c>
      <c r="G43" s="142"/>
      <c r="H43" s="139">
        <f t="shared" si="2"/>
        <v>80.022222222222226</v>
      </c>
      <c r="I43" s="140">
        <f t="shared" si="2"/>
        <v>2238820.6555555556</v>
      </c>
      <c r="J43" s="142"/>
      <c r="K43" s="139">
        <f t="shared" si="2"/>
        <v>44</v>
      </c>
      <c r="L43" s="140">
        <f t="shared" si="2"/>
        <v>1675641.0777777778</v>
      </c>
      <c r="M43" s="141"/>
    </row>
  </sheetData>
  <mergeCells count="5">
    <mergeCell ref="B1:M1"/>
    <mergeCell ref="B3:D3"/>
    <mergeCell ref="E3:G3"/>
    <mergeCell ref="H3:J3"/>
    <mergeCell ref="K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6"/>
  <sheetViews>
    <sheetView zoomScale="85" workbookViewId="0">
      <selection activeCell="B2" sqref="B2"/>
    </sheetView>
  </sheetViews>
  <sheetFormatPr defaultRowHeight="15" x14ac:dyDescent="0.25"/>
  <cols>
    <col min="1" max="1" width="19" customWidth="1"/>
    <col min="2" max="2" width="26.5703125" customWidth="1"/>
    <col min="3" max="3" width="25.85546875" customWidth="1"/>
    <col min="4" max="4" width="29.28515625" customWidth="1"/>
    <col min="5" max="5" width="25" customWidth="1"/>
  </cols>
  <sheetData>
    <row r="2" spans="1:6" ht="19.5" thickBot="1" x14ac:dyDescent="0.35">
      <c r="B2" s="143" t="s">
        <v>87</v>
      </c>
      <c r="F2" s="6"/>
    </row>
    <row r="3" spans="1:6" ht="19.5" thickBot="1" x14ac:dyDescent="0.35">
      <c r="A3" s="18" t="s">
        <v>0</v>
      </c>
      <c r="B3" s="60" t="s">
        <v>65</v>
      </c>
      <c r="C3" s="61"/>
      <c r="D3" s="61"/>
      <c r="E3" s="21" t="s">
        <v>3</v>
      </c>
      <c r="F3" s="6"/>
    </row>
    <row r="4" spans="1:6" ht="18.75" x14ac:dyDescent="0.3">
      <c r="A4" s="22"/>
      <c r="B4" s="7">
        <v>2014</v>
      </c>
      <c r="C4" s="7">
        <v>2015</v>
      </c>
      <c r="D4" s="7">
        <v>2016</v>
      </c>
      <c r="E4" s="8">
        <v>2017</v>
      </c>
      <c r="F4" s="6"/>
    </row>
    <row r="5" spans="1:6" ht="24" customHeight="1" x14ac:dyDescent="0.3">
      <c r="A5" s="9" t="s">
        <v>4</v>
      </c>
      <c r="B5" s="10">
        <v>1418072731</v>
      </c>
      <c r="C5" s="9">
        <v>1556768495</v>
      </c>
      <c r="D5" s="13">
        <v>1725823015</v>
      </c>
      <c r="E5" s="14">
        <v>1168189608</v>
      </c>
      <c r="F5" s="6"/>
    </row>
    <row r="6" spans="1:6" ht="24" customHeight="1" x14ac:dyDescent="0.3">
      <c r="A6" s="9" t="s">
        <v>5</v>
      </c>
      <c r="B6" s="10">
        <v>963455835</v>
      </c>
      <c r="C6" s="9">
        <v>1269866281</v>
      </c>
      <c r="D6" s="13">
        <v>1274784945</v>
      </c>
      <c r="E6" s="14">
        <v>1269967517</v>
      </c>
    </row>
    <row r="7" spans="1:6" ht="24" customHeight="1" x14ac:dyDescent="0.3">
      <c r="A7" s="9" t="s">
        <v>6</v>
      </c>
      <c r="B7" s="10">
        <v>1640111037</v>
      </c>
      <c r="C7" s="9">
        <v>2009840773</v>
      </c>
      <c r="D7" s="13">
        <v>1441544248</v>
      </c>
      <c r="E7" s="14">
        <v>1673981201</v>
      </c>
    </row>
    <row r="8" spans="1:6" ht="24" customHeight="1" x14ac:dyDescent="0.3">
      <c r="A8" s="9" t="s">
        <v>7</v>
      </c>
      <c r="B8" s="10">
        <v>1568759250</v>
      </c>
      <c r="C8" s="11">
        <v>1722082313</v>
      </c>
      <c r="D8" s="10">
        <v>1618943898</v>
      </c>
      <c r="E8" s="15">
        <v>1680084767</v>
      </c>
    </row>
    <row r="9" spans="1:6" ht="24" customHeight="1" x14ac:dyDescent="0.3">
      <c r="A9" s="9" t="s">
        <v>1</v>
      </c>
      <c r="B9" s="10">
        <v>2135385819</v>
      </c>
      <c r="C9" s="11">
        <v>1683776300</v>
      </c>
      <c r="D9" s="10">
        <v>1983813389</v>
      </c>
      <c r="E9" s="15">
        <v>1506270122</v>
      </c>
    </row>
    <row r="10" spans="1:6" ht="24" customHeight="1" x14ac:dyDescent="0.3">
      <c r="A10" s="9" t="s">
        <v>8</v>
      </c>
      <c r="B10" s="10">
        <v>1581304808</v>
      </c>
      <c r="C10" s="11">
        <v>1373241979</v>
      </c>
      <c r="D10" s="10">
        <v>1478537227</v>
      </c>
      <c r="E10" s="15">
        <v>1432593475</v>
      </c>
    </row>
    <row r="11" spans="1:6" ht="24" customHeight="1" x14ac:dyDescent="0.3">
      <c r="A11" s="9" t="s">
        <v>9</v>
      </c>
      <c r="B11" s="10">
        <v>1469060073</v>
      </c>
      <c r="C11" s="11">
        <v>1470169333</v>
      </c>
      <c r="D11" s="10">
        <v>1500688913</v>
      </c>
      <c r="E11" s="15">
        <v>1878303469</v>
      </c>
    </row>
    <row r="12" spans="1:6" ht="24" customHeight="1" x14ac:dyDescent="0.3">
      <c r="A12" s="9" t="s">
        <v>10</v>
      </c>
      <c r="B12" s="10">
        <v>1695237250</v>
      </c>
      <c r="C12" s="11">
        <v>1794008906</v>
      </c>
      <c r="D12" s="16">
        <v>1522552307</v>
      </c>
      <c r="E12" s="17">
        <v>1878303469</v>
      </c>
    </row>
    <row r="13" spans="1:6" ht="24" customHeight="1" x14ac:dyDescent="0.3">
      <c r="A13" s="9" t="s">
        <v>11</v>
      </c>
      <c r="B13" s="10">
        <v>1405274905</v>
      </c>
      <c r="C13" s="11">
        <v>1449289759</v>
      </c>
      <c r="D13" s="10">
        <v>1302250155</v>
      </c>
      <c r="E13" s="15">
        <v>1296913086</v>
      </c>
    </row>
    <row r="14" spans="1:6" ht="24" customHeight="1" x14ac:dyDescent="0.3">
      <c r="A14" s="9" t="s">
        <v>12</v>
      </c>
      <c r="B14" s="10">
        <v>1604151235</v>
      </c>
      <c r="C14" s="9">
        <v>1242560817</v>
      </c>
      <c r="D14" s="9">
        <v>1584756752</v>
      </c>
      <c r="E14" s="12">
        <v>1452717451</v>
      </c>
    </row>
    <row r="15" spans="1:6" ht="24" customHeight="1" x14ac:dyDescent="0.3">
      <c r="A15" s="9" t="s">
        <v>13</v>
      </c>
      <c r="B15" s="10">
        <v>1401088094</v>
      </c>
      <c r="C15" s="9">
        <v>1454464742</v>
      </c>
      <c r="D15" s="9">
        <v>1506222501</v>
      </c>
      <c r="E15" s="12">
        <v>886387826</v>
      </c>
    </row>
    <row r="16" spans="1:6" ht="24" customHeight="1" x14ac:dyDescent="0.3">
      <c r="A16" s="9" t="s">
        <v>14</v>
      </c>
      <c r="B16" s="10">
        <v>1690892478</v>
      </c>
      <c r="C16" s="9">
        <v>1768254051</v>
      </c>
      <c r="D16" s="9">
        <v>1720190764</v>
      </c>
      <c r="E16" s="12">
        <v>1189800027</v>
      </c>
    </row>
    <row r="17" spans="1:5" ht="24" customHeight="1" thickBot="1" x14ac:dyDescent="0.4">
      <c r="A17" s="1" t="s">
        <v>2</v>
      </c>
      <c r="B17" s="2">
        <f t="shared" ref="B17:E17" si="0">SUM(B5:B16)</f>
        <v>18572793515</v>
      </c>
      <c r="C17" s="2">
        <f t="shared" si="0"/>
        <v>18794323749</v>
      </c>
      <c r="D17" s="5">
        <f t="shared" si="0"/>
        <v>18660108114</v>
      </c>
      <c r="E17" s="3">
        <f t="shared" si="0"/>
        <v>17313512018</v>
      </c>
    </row>
    <row r="18" spans="1:5" ht="24" customHeight="1" thickBot="1" x14ac:dyDescent="0.4">
      <c r="A18" s="23" t="s">
        <v>66</v>
      </c>
      <c r="B18" s="24">
        <f>B17/365</f>
        <v>50884365.794520549</v>
      </c>
      <c r="C18" s="24">
        <f t="shared" ref="C18:E18" si="1">C17/365</f>
        <v>51491297.942465752</v>
      </c>
      <c r="D18" s="24">
        <f>D17/366</f>
        <v>50983901.950819671</v>
      </c>
      <c r="E18" s="24">
        <f t="shared" si="1"/>
        <v>47434279.501369864</v>
      </c>
    </row>
    <row r="19" spans="1:5" ht="24" customHeight="1" x14ac:dyDescent="0.35">
      <c r="A19" s="47"/>
      <c r="B19" s="48"/>
      <c r="C19" s="48"/>
      <c r="D19" s="48"/>
      <c r="E19" s="48"/>
    </row>
    <row r="20" spans="1:5" ht="21.75" thickBot="1" x14ac:dyDescent="0.4">
      <c r="A20" s="4"/>
    </row>
    <row r="21" spans="1:5" ht="19.5" thickBot="1" x14ac:dyDescent="0.35">
      <c r="A21" s="18" t="s">
        <v>0</v>
      </c>
      <c r="B21" s="19" t="s">
        <v>16</v>
      </c>
      <c r="C21" s="20"/>
      <c r="D21" s="20"/>
      <c r="E21" s="21" t="s">
        <v>3</v>
      </c>
    </row>
    <row r="22" spans="1:5" ht="24.95" customHeight="1" x14ac:dyDescent="0.3">
      <c r="A22" s="22"/>
      <c r="B22" s="7">
        <v>2014</v>
      </c>
      <c r="C22" s="7">
        <v>2015</v>
      </c>
      <c r="D22" s="7">
        <v>2016</v>
      </c>
      <c r="E22" s="8">
        <v>2017</v>
      </c>
    </row>
    <row r="23" spans="1:5" ht="24.95" customHeight="1" x14ac:dyDescent="0.3">
      <c r="A23" s="9" t="s">
        <v>4</v>
      </c>
      <c r="B23" s="10">
        <v>200384332</v>
      </c>
      <c r="C23" s="9">
        <v>351743447</v>
      </c>
      <c r="D23" s="13">
        <v>363988844</v>
      </c>
      <c r="E23" s="14">
        <v>360131576</v>
      </c>
    </row>
    <row r="24" spans="1:5" ht="24.95" customHeight="1" x14ac:dyDescent="0.3">
      <c r="A24" s="9" t="s">
        <v>5</v>
      </c>
      <c r="B24" s="10">
        <v>302935720</v>
      </c>
      <c r="C24" s="9">
        <v>412300287</v>
      </c>
      <c r="D24" s="13">
        <v>469761621</v>
      </c>
      <c r="E24" s="14">
        <v>443169348</v>
      </c>
    </row>
    <row r="25" spans="1:5" ht="24.95" customHeight="1" x14ac:dyDescent="0.3">
      <c r="A25" s="9" t="s">
        <v>6</v>
      </c>
      <c r="B25" s="10">
        <v>281100525</v>
      </c>
      <c r="C25" s="9">
        <v>198752466</v>
      </c>
      <c r="D25" s="13">
        <v>514720494</v>
      </c>
      <c r="E25" s="14">
        <v>504596385</v>
      </c>
    </row>
    <row r="26" spans="1:5" ht="24.95" customHeight="1" x14ac:dyDescent="0.3">
      <c r="A26" s="9" t="s">
        <v>7</v>
      </c>
      <c r="B26" s="10">
        <v>303491876</v>
      </c>
      <c r="C26" s="11">
        <v>238642648</v>
      </c>
      <c r="D26" s="10">
        <v>433703130</v>
      </c>
      <c r="E26" s="15">
        <v>360194376</v>
      </c>
    </row>
    <row r="27" spans="1:5" ht="24.95" customHeight="1" x14ac:dyDescent="0.3">
      <c r="A27" s="9" t="s">
        <v>1</v>
      </c>
      <c r="B27" s="10">
        <v>205737018</v>
      </c>
      <c r="C27" s="11">
        <v>312105823</v>
      </c>
      <c r="D27" s="10">
        <v>427190463</v>
      </c>
      <c r="E27" s="15">
        <v>387560574</v>
      </c>
    </row>
    <row r="28" spans="1:5" ht="24.95" customHeight="1" x14ac:dyDescent="0.3">
      <c r="A28" s="9" t="s">
        <v>8</v>
      </c>
      <c r="B28" s="10">
        <v>290878346</v>
      </c>
      <c r="C28" s="11">
        <v>400513171</v>
      </c>
      <c r="D28" s="10">
        <v>312227357</v>
      </c>
      <c r="E28" s="15">
        <v>360142865</v>
      </c>
    </row>
    <row r="29" spans="1:5" ht="24.95" customHeight="1" x14ac:dyDescent="0.3">
      <c r="A29" s="9" t="s">
        <v>9</v>
      </c>
      <c r="B29" s="10">
        <v>361674424</v>
      </c>
      <c r="C29" s="11">
        <v>480494445</v>
      </c>
      <c r="D29" s="10">
        <v>554036005</v>
      </c>
      <c r="E29" s="15">
        <v>206994850</v>
      </c>
    </row>
    <row r="30" spans="1:5" ht="24.95" customHeight="1" x14ac:dyDescent="0.3">
      <c r="A30" s="9" t="s">
        <v>10</v>
      </c>
      <c r="B30" s="10">
        <v>351042040</v>
      </c>
      <c r="C30" s="11">
        <v>327479378</v>
      </c>
      <c r="D30" s="16">
        <v>550301436</v>
      </c>
      <c r="E30" s="17">
        <v>206994850</v>
      </c>
    </row>
    <row r="31" spans="1:5" ht="24.95" customHeight="1" x14ac:dyDescent="0.3">
      <c r="A31" s="9" t="s">
        <v>11</v>
      </c>
      <c r="B31" s="10">
        <v>322880473</v>
      </c>
      <c r="C31" s="11">
        <v>240232907</v>
      </c>
      <c r="D31" s="10">
        <v>266511510</v>
      </c>
      <c r="E31" s="15">
        <v>189990608</v>
      </c>
    </row>
    <row r="32" spans="1:5" ht="24.95" customHeight="1" x14ac:dyDescent="0.3">
      <c r="A32" s="9" t="s">
        <v>12</v>
      </c>
      <c r="B32" s="10">
        <v>172315685</v>
      </c>
      <c r="C32" s="9">
        <v>291589157</v>
      </c>
      <c r="D32" s="9">
        <v>230136466</v>
      </c>
      <c r="E32" s="12">
        <v>453625991</v>
      </c>
    </row>
    <row r="33" spans="1:5" ht="24.95" customHeight="1" x14ac:dyDescent="0.3">
      <c r="A33" s="9" t="s">
        <v>13</v>
      </c>
      <c r="B33" s="10">
        <v>333860129</v>
      </c>
      <c r="C33" s="9">
        <v>266740584</v>
      </c>
      <c r="D33" s="9">
        <v>213949332</v>
      </c>
      <c r="E33" s="12">
        <v>420675959</v>
      </c>
    </row>
    <row r="34" spans="1:5" ht="24.95" customHeight="1" x14ac:dyDescent="0.3">
      <c r="A34" s="9" t="s">
        <v>14</v>
      </c>
      <c r="B34" s="10">
        <v>357365271</v>
      </c>
      <c r="C34" s="9">
        <v>354888929</v>
      </c>
      <c r="D34" s="9">
        <v>329439686</v>
      </c>
      <c r="E34" s="12">
        <v>383552757</v>
      </c>
    </row>
    <row r="35" spans="1:5" ht="24.95" customHeight="1" thickBot="1" x14ac:dyDescent="0.4">
      <c r="A35" s="1" t="s">
        <v>2</v>
      </c>
      <c r="B35" s="2">
        <f t="shared" ref="B35" si="2">SUM(B23:B34)</f>
        <v>3483665839</v>
      </c>
      <c r="C35" s="2">
        <f t="shared" ref="C35" si="3">SUM(C23:C34)</f>
        <v>3875483242</v>
      </c>
      <c r="D35" s="5">
        <f t="shared" ref="D35" si="4">SUM(D23:D34)</f>
        <v>4665966344</v>
      </c>
      <c r="E35" s="3">
        <f t="shared" ref="E35" si="5">SUM(E23:E34)</f>
        <v>4277630139</v>
      </c>
    </row>
    <row r="36" spans="1:5" ht="24.95" customHeight="1" thickBot="1" x14ac:dyDescent="0.4">
      <c r="A36" s="23" t="s">
        <v>15</v>
      </c>
      <c r="B36" s="24">
        <f>B35/365</f>
        <v>9544289.9698630143</v>
      </c>
      <c r="C36" s="24">
        <f t="shared" ref="C36" si="6">C35/365</f>
        <v>10617762.306849316</v>
      </c>
      <c r="D36" s="24">
        <f>D35/366</f>
        <v>12748541.923497267</v>
      </c>
      <c r="E36" s="24">
        <f t="shared" ref="E36" si="7">E35/365</f>
        <v>11719534.62739726</v>
      </c>
    </row>
    <row r="40" spans="1:5" ht="15.75" thickBot="1" x14ac:dyDescent="0.3"/>
    <row r="41" spans="1:5" ht="19.5" thickBot="1" x14ac:dyDescent="0.35">
      <c r="A41" s="18" t="s">
        <v>0</v>
      </c>
      <c r="B41" s="19" t="s">
        <v>17</v>
      </c>
      <c r="C41" s="20"/>
      <c r="D41" s="20"/>
      <c r="E41" s="21" t="s">
        <v>3</v>
      </c>
    </row>
    <row r="42" spans="1:5" ht="24" customHeight="1" x14ac:dyDescent="0.3">
      <c r="A42" s="22"/>
      <c r="B42" s="7">
        <v>2014</v>
      </c>
      <c r="C42" s="7">
        <v>2015</v>
      </c>
      <c r="D42" s="7">
        <v>2016</v>
      </c>
      <c r="E42" s="8">
        <v>2017</v>
      </c>
    </row>
    <row r="43" spans="1:5" ht="24" customHeight="1" x14ac:dyDescent="0.3">
      <c r="A43" s="9" t="s">
        <v>4</v>
      </c>
      <c r="B43" s="10">
        <v>295407797</v>
      </c>
      <c r="C43" s="9">
        <v>270750320</v>
      </c>
      <c r="D43" s="13">
        <v>79316683</v>
      </c>
      <c r="E43" s="14">
        <v>27822675</v>
      </c>
    </row>
    <row r="44" spans="1:5" ht="24" customHeight="1" x14ac:dyDescent="0.3">
      <c r="A44" s="9" t="s">
        <v>5</v>
      </c>
      <c r="B44" s="10">
        <v>258989185</v>
      </c>
      <c r="C44" s="9">
        <v>117143654</v>
      </c>
      <c r="D44" s="13">
        <v>153114553</v>
      </c>
      <c r="E44" s="14">
        <v>1066780</v>
      </c>
    </row>
    <row r="45" spans="1:5" ht="24" customHeight="1" x14ac:dyDescent="0.3">
      <c r="A45" s="9" t="s">
        <v>6</v>
      </c>
      <c r="B45" s="10">
        <v>282334991</v>
      </c>
      <c r="C45" s="9">
        <v>110877112</v>
      </c>
      <c r="D45" s="13">
        <v>77694146</v>
      </c>
      <c r="E45" s="14">
        <v>12169874</v>
      </c>
    </row>
    <row r="46" spans="1:5" ht="24" customHeight="1" x14ac:dyDescent="0.3">
      <c r="A46" s="9" t="s">
        <v>7</v>
      </c>
      <c r="B46" s="10">
        <v>228104786</v>
      </c>
      <c r="C46" s="11">
        <v>213292268</v>
      </c>
      <c r="D46" s="10">
        <v>12177696</v>
      </c>
      <c r="E46" s="15">
        <v>45272181</v>
      </c>
    </row>
    <row r="47" spans="1:5" ht="24" customHeight="1" x14ac:dyDescent="0.3">
      <c r="A47" s="9" t="s">
        <v>1</v>
      </c>
      <c r="B47" s="10">
        <v>160236442</v>
      </c>
      <c r="C47" s="11">
        <v>245345752</v>
      </c>
      <c r="D47" s="10">
        <v>86031014</v>
      </c>
      <c r="E47" s="15">
        <v>11845544</v>
      </c>
    </row>
    <row r="48" spans="1:5" ht="24" customHeight="1" x14ac:dyDescent="0.3">
      <c r="A48" s="9" t="s">
        <v>8</v>
      </c>
      <c r="B48" s="10">
        <v>201433776</v>
      </c>
      <c r="C48" s="11">
        <v>108708513</v>
      </c>
      <c r="D48" s="10">
        <v>17616436</v>
      </c>
      <c r="E48" s="15">
        <v>38051823</v>
      </c>
    </row>
    <row r="49" spans="1:5" ht="24" customHeight="1" x14ac:dyDescent="0.3">
      <c r="A49" s="9" t="s">
        <v>9</v>
      </c>
      <c r="B49" s="10">
        <v>243946169</v>
      </c>
      <c r="C49" s="11">
        <v>29408150</v>
      </c>
      <c r="D49" s="10">
        <v>59212219</v>
      </c>
      <c r="E49" s="15">
        <v>39917731</v>
      </c>
    </row>
    <row r="50" spans="1:5" ht="24" customHeight="1" x14ac:dyDescent="0.3">
      <c r="A50" s="9" t="s">
        <v>10</v>
      </c>
      <c r="B50" s="10">
        <v>207368469</v>
      </c>
      <c r="C50" s="11">
        <v>79275970</v>
      </c>
      <c r="D50" s="16">
        <v>11538440</v>
      </c>
      <c r="E50" s="17">
        <v>39917731</v>
      </c>
    </row>
    <row r="51" spans="1:5" ht="24" customHeight="1" x14ac:dyDescent="0.3">
      <c r="A51" s="9" t="s">
        <v>11</v>
      </c>
      <c r="B51" s="10">
        <v>226580066</v>
      </c>
      <c r="C51" s="11">
        <v>173663527</v>
      </c>
      <c r="D51" s="10">
        <v>34137436</v>
      </c>
      <c r="E51" s="15">
        <v>38270576</v>
      </c>
    </row>
    <row r="52" spans="1:5" ht="24" customHeight="1" x14ac:dyDescent="0.3">
      <c r="A52" s="9" t="s">
        <v>12</v>
      </c>
      <c r="B52" s="10">
        <v>280158304</v>
      </c>
      <c r="C52" s="9">
        <v>190491561</v>
      </c>
      <c r="D52" s="9">
        <v>0</v>
      </c>
      <c r="E52" s="12">
        <v>34067408</v>
      </c>
    </row>
    <row r="53" spans="1:5" ht="24" customHeight="1" x14ac:dyDescent="0.3">
      <c r="A53" s="9" t="s">
        <v>13</v>
      </c>
      <c r="B53" s="10">
        <v>275237791</v>
      </c>
      <c r="C53" s="9">
        <v>151613504</v>
      </c>
      <c r="D53" s="9">
        <v>5993308</v>
      </c>
      <c r="E53" s="12">
        <v>40022375</v>
      </c>
    </row>
    <row r="54" spans="1:5" ht="24" customHeight="1" x14ac:dyDescent="0.3">
      <c r="A54" s="9" t="s">
        <v>14</v>
      </c>
      <c r="B54" s="10">
        <v>279842393</v>
      </c>
      <c r="C54" s="9">
        <v>134049419</v>
      </c>
      <c r="D54" s="9">
        <v>11819376</v>
      </c>
      <c r="E54" s="12">
        <v>11909002</v>
      </c>
    </row>
    <row r="55" spans="1:5" ht="24" customHeight="1" thickBot="1" x14ac:dyDescent="0.4">
      <c r="A55" s="1" t="s">
        <v>2</v>
      </c>
      <c r="B55" s="2">
        <f t="shared" ref="B55" si="8">SUM(B43:B54)</f>
        <v>2939640169</v>
      </c>
      <c r="C55" s="2">
        <f t="shared" ref="C55" si="9">SUM(C43:C54)</f>
        <v>1824619750</v>
      </c>
      <c r="D55" s="5">
        <f t="shared" ref="D55" si="10">SUM(D43:D54)</f>
        <v>548651307</v>
      </c>
      <c r="E55" s="3">
        <f t="shared" ref="E55" si="11">SUM(E43:E54)</f>
        <v>340333700</v>
      </c>
    </row>
    <row r="56" spans="1:5" ht="24" customHeight="1" thickBot="1" x14ac:dyDescent="0.4">
      <c r="A56" s="23" t="s">
        <v>15</v>
      </c>
      <c r="B56" s="24">
        <f>B55/365</f>
        <v>8053808.6821917808</v>
      </c>
      <c r="C56" s="24">
        <f t="shared" ref="C56" si="12">C55/365</f>
        <v>4998958.2191780824</v>
      </c>
      <c r="D56" s="24">
        <f>D55/366</f>
        <v>1499047.2868852459</v>
      </c>
      <c r="E56" s="24">
        <f t="shared" ref="E56" si="13">E55/365</f>
        <v>932421.09589041094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35"/>
  <sheetViews>
    <sheetView tabSelected="1" zoomScale="102" zoomScaleNormal="166" workbookViewId="0">
      <selection activeCell="A4" sqref="A4:E4"/>
    </sheetView>
  </sheetViews>
  <sheetFormatPr defaultRowHeight="15" x14ac:dyDescent="0.25"/>
  <cols>
    <col min="1" max="1" width="14.85546875" customWidth="1"/>
    <col min="2" max="2" width="17.5703125" customWidth="1"/>
    <col min="3" max="3" width="18.85546875" customWidth="1"/>
    <col min="4" max="5" width="17.85546875" customWidth="1"/>
    <col min="6" max="6" width="13.85546875" customWidth="1"/>
  </cols>
  <sheetData>
    <row r="3" spans="1:13" ht="18.75" x14ac:dyDescent="0.3">
      <c r="B3" s="143" t="s">
        <v>87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3" ht="15.75" thickBot="1" x14ac:dyDescent="0.3">
      <c r="A4" s="42" t="s">
        <v>88</v>
      </c>
      <c r="B4" s="43"/>
      <c r="C4" s="43"/>
      <c r="D4" s="43"/>
      <c r="E4" s="44"/>
    </row>
    <row r="5" spans="1:13" x14ac:dyDescent="0.25">
      <c r="A5" s="28" t="s">
        <v>18</v>
      </c>
      <c r="B5" s="29">
        <v>2014</v>
      </c>
      <c r="C5" s="29">
        <v>2015</v>
      </c>
      <c r="D5" s="29">
        <v>2016</v>
      </c>
      <c r="E5" s="30">
        <v>2017</v>
      </c>
    </row>
    <row r="6" spans="1:13" ht="15.75" x14ac:dyDescent="0.25">
      <c r="A6" s="31" t="s">
        <v>19</v>
      </c>
      <c r="B6" s="32">
        <v>244840283</v>
      </c>
      <c r="C6" s="32">
        <v>356635969</v>
      </c>
      <c r="D6" s="32">
        <v>324670023</v>
      </c>
      <c r="E6" s="33">
        <v>420580825</v>
      </c>
    </row>
    <row r="7" spans="1:13" ht="15.75" x14ac:dyDescent="0.25">
      <c r="A7" s="31" t="s">
        <v>20</v>
      </c>
      <c r="B7" s="32">
        <v>378713570</v>
      </c>
      <c r="C7" s="32">
        <v>328176168</v>
      </c>
      <c r="D7" s="32">
        <v>330401266</v>
      </c>
      <c r="E7" s="33">
        <v>619337383</v>
      </c>
    </row>
    <row r="8" spans="1:13" ht="15.75" x14ac:dyDescent="0.25">
      <c r="A8" s="31" t="s">
        <v>21</v>
      </c>
      <c r="B8" s="32">
        <v>418663938</v>
      </c>
      <c r="C8" s="32">
        <v>418680154.94999999</v>
      </c>
      <c r="D8" s="32">
        <v>341176787</v>
      </c>
      <c r="E8" s="33">
        <v>375577635</v>
      </c>
    </row>
    <row r="9" spans="1:13" ht="15.75" x14ac:dyDescent="0.25">
      <c r="A9" s="31" t="s">
        <v>22</v>
      </c>
      <c r="B9" s="32">
        <v>477152307</v>
      </c>
      <c r="C9" s="32">
        <v>579027394</v>
      </c>
      <c r="D9" s="32">
        <v>538619776</v>
      </c>
      <c r="E9" s="33">
        <v>537260530</v>
      </c>
    </row>
    <row r="10" spans="1:13" ht="15.75" x14ac:dyDescent="0.25">
      <c r="A10" s="31" t="s">
        <v>23</v>
      </c>
      <c r="B10" s="32">
        <v>462001914</v>
      </c>
      <c r="C10" s="32">
        <v>477009920</v>
      </c>
      <c r="D10" s="32">
        <v>431922661</v>
      </c>
      <c r="E10" s="33">
        <v>72470506</v>
      </c>
    </row>
    <row r="11" spans="1:13" ht="15.75" x14ac:dyDescent="0.25">
      <c r="A11" s="31" t="s">
        <v>24</v>
      </c>
      <c r="B11" s="32">
        <v>127189127</v>
      </c>
      <c r="C11" s="32">
        <v>169164491</v>
      </c>
      <c r="D11" s="32">
        <v>97586723</v>
      </c>
      <c r="E11" s="33">
        <v>90695623</v>
      </c>
    </row>
    <row r="12" spans="1:13" ht="15.75" x14ac:dyDescent="0.25">
      <c r="A12" s="31" t="s">
        <v>25</v>
      </c>
      <c r="B12" s="32">
        <v>168458683</v>
      </c>
      <c r="C12" s="32">
        <v>179991811</v>
      </c>
      <c r="D12" s="32">
        <v>292065914</v>
      </c>
      <c r="E12" s="33">
        <v>486127673</v>
      </c>
    </row>
    <row r="13" spans="1:13" ht="15.75" x14ac:dyDescent="0.25">
      <c r="A13" s="31" t="s">
        <v>26</v>
      </c>
      <c r="B13" s="32">
        <v>417434771</v>
      </c>
      <c r="C13" s="32">
        <v>182154804</v>
      </c>
      <c r="D13" s="32">
        <v>182198282</v>
      </c>
      <c r="E13" s="33">
        <v>233218987</v>
      </c>
    </row>
    <row r="14" spans="1:13" ht="15.75" x14ac:dyDescent="0.25">
      <c r="A14" s="31" t="s">
        <v>27</v>
      </c>
      <c r="B14" s="32">
        <v>287565966</v>
      </c>
      <c r="C14" s="32">
        <v>351756799</v>
      </c>
      <c r="D14" s="32">
        <v>257861261</v>
      </c>
      <c r="E14" s="33">
        <v>344917862</v>
      </c>
    </row>
    <row r="15" spans="1:13" ht="15.75" x14ac:dyDescent="0.25">
      <c r="A15" s="31" t="s">
        <v>28</v>
      </c>
      <c r="B15" s="32">
        <v>676216157</v>
      </c>
      <c r="C15" s="32">
        <v>684146074</v>
      </c>
      <c r="D15" s="32">
        <v>692349862</v>
      </c>
      <c r="E15" s="33">
        <v>695462902</v>
      </c>
    </row>
    <row r="16" spans="1:13" ht="15.75" x14ac:dyDescent="0.25">
      <c r="A16" s="31" t="s">
        <v>29</v>
      </c>
      <c r="B16" s="32">
        <v>81319780</v>
      </c>
      <c r="C16" s="32">
        <v>108794612</v>
      </c>
      <c r="D16" s="32">
        <v>94054908</v>
      </c>
      <c r="E16" s="33">
        <v>76498343</v>
      </c>
    </row>
    <row r="17" spans="1:6" ht="15.75" x14ac:dyDescent="0.25">
      <c r="A17" s="31" t="s">
        <v>30</v>
      </c>
      <c r="B17" s="32">
        <v>634172375</v>
      </c>
      <c r="C17" s="32">
        <v>678839286</v>
      </c>
      <c r="D17" s="32">
        <v>490367992</v>
      </c>
      <c r="E17" s="33">
        <v>521078255</v>
      </c>
    </row>
    <row r="18" spans="1:6" ht="15.75" x14ac:dyDescent="0.25">
      <c r="A18" s="31" t="s">
        <v>31</v>
      </c>
      <c r="B18" s="32">
        <v>105496843</v>
      </c>
      <c r="C18" s="32">
        <v>129424255</v>
      </c>
      <c r="D18" s="32">
        <v>132294905</v>
      </c>
      <c r="E18" s="33">
        <v>84974421</v>
      </c>
    </row>
    <row r="19" spans="1:6" ht="15.75" x14ac:dyDescent="0.25">
      <c r="A19" s="31" t="s">
        <v>32</v>
      </c>
      <c r="B19" s="32">
        <v>329649357</v>
      </c>
      <c r="C19" s="32">
        <v>398807976</v>
      </c>
      <c r="D19" s="32">
        <v>351848696</v>
      </c>
      <c r="E19" s="33">
        <v>640199681</v>
      </c>
    </row>
    <row r="20" spans="1:6" ht="15.75" x14ac:dyDescent="0.25">
      <c r="A20" s="31" t="s">
        <v>33</v>
      </c>
      <c r="B20" s="32">
        <v>1533875284</v>
      </c>
      <c r="C20" s="32">
        <v>1559866995</v>
      </c>
      <c r="D20" s="32">
        <v>1569355273</v>
      </c>
      <c r="E20" s="33">
        <v>933783428</v>
      </c>
      <c r="F20" s="45"/>
    </row>
    <row r="21" spans="1:6" ht="15.75" x14ac:dyDescent="0.25">
      <c r="A21" s="31" t="s">
        <v>34</v>
      </c>
      <c r="B21" s="32">
        <v>153621748</v>
      </c>
      <c r="C21" s="32">
        <v>127129299</v>
      </c>
      <c r="D21" s="32">
        <v>131093788</v>
      </c>
      <c r="E21" s="33">
        <v>229422757</v>
      </c>
    </row>
    <row r="22" spans="1:6" ht="15.75" x14ac:dyDescent="0.25">
      <c r="A22" s="31" t="s">
        <v>35</v>
      </c>
      <c r="B22" s="32">
        <v>287914016</v>
      </c>
      <c r="C22" s="32">
        <v>381421574</v>
      </c>
      <c r="D22" s="32">
        <v>318230543</v>
      </c>
      <c r="E22" s="33">
        <v>395495722</v>
      </c>
    </row>
    <row r="23" spans="1:6" ht="15.75" x14ac:dyDescent="0.25">
      <c r="A23" s="31" t="s">
        <v>36</v>
      </c>
      <c r="B23" s="32">
        <v>182629128</v>
      </c>
      <c r="C23" s="32">
        <v>172732765</v>
      </c>
      <c r="D23" s="32">
        <v>157458137</v>
      </c>
      <c r="E23" s="33">
        <v>35047485</v>
      </c>
    </row>
    <row r="24" spans="1:6" ht="15.75" x14ac:dyDescent="0.25">
      <c r="A24" s="31" t="s">
        <v>37</v>
      </c>
      <c r="B24" s="32">
        <v>491281892</v>
      </c>
      <c r="C24" s="32">
        <v>500420857</v>
      </c>
      <c r="D24" s="32">
        <v>557480264</v>
      </c>
      <c r="E24" s="33">
        <v>722485254</v>
      </c>
    </row>
    <row r="25" spans="1:6" ht="15.75" x14ac:dyDescent="0.25">
      <c r="A25" s="31" t="s">
        <v>38</v>
      </c>
      <c r="B25" s="32">
        <v>585283119</v>
      </c>
      <c r="C25" s="32">
        <v>472764344</v>
      </c>
      <c r="D25" s="32">
        <v>532672044</v>
      </c>
      <c r="E25" s="33">
        <v>1365296571</v>
      </c>
    </row>
    <row r="26" spans="1:6" ht="15.75" x14ac:dyDescent="0.25">
      <c r="A26" s="31" t="s">
        <v>39</v>
      </c>
      <c r="B26" s="32">
        <v>414755143</v>
      </c>
      <c r="C26" s="32">
        <v>398741999</v>
      </c>
      <c r="D26" s="32">
        <v>403581317</v>
      </c>
      <c r="E26" s="33">
        <v>124237329</v>
      </c>
    </row>
    <row r="27" spans="1:6" ht="15.75" x14ac:dyDescent="0.25">
      <c r="A27" s="31" t="s">
        <v>40</v>
      </c>
      <c r="B27" s="32">
        <v>407748838</v>
      </c>
      <c r="C27" s="32">
        <v>424561591</v>
      </c>
      <c r="D27" s="32">
        <v>377937460</v>
      </c>
      <c r="E27" s="33">
        <v>92943453</v>
      </c>
    </row>
    <row r="28" spans="1:6" ht="15.75" x14ac:dyDescent="0.25">
      <c r="A28" s="31" t="s">
        <v>41</v>
      </c>
      <c r="B28" s="32">
        <v>206016650</v>
      </c>
      <c r="C28" s="32">
        <v>219237839</v>
      </c>
      <c r="D28" s="32">
        <v>256936587</v>
      </c>
      <c r="E28" s="33">
        <v>145415412</v>
      </c>
    </row>
    <row r="29" spans="1:6" ht="15.75" x14ac:dyDescent="0.25">
      <c r="A29" s="31" t="s">
        <v>42</v>
      </c>
      <c r="B29" s="32">
        <v>329702811</v>
      </c>
      <c r="C29" s="32">
        <v>293623978</v>
      </c>
      <c r="D29" s="32">
        <v>505158784</v>
      </c>
      <c r="E29" s="33">
        <v>503847905</v>
      </c>
    </row>
    <row r="30" spans="1:6" ht="15.75" x14ac:dyDescent="0.25">
      <c r="A30" s="31" t="s">
        <v>43</v>
      </c>
      <c r="B30" s="32">
        <v>3206398314</v>
      </c>
      <c r="C30" s="32">
        <v>3412199252</v>
      </c>
      <c r="D30" s="32">
        <v>3114958106</v>
      </c>
      <c r="E30" s="33">
        <v>3025853567</v>
      </c>
    </row>
    <row r="31" spans="1:6" ht="15.75" x14ac:dyDescent="0.25">
      <c r="A31" s="31" t="s">
        <v>44</v>
      </c>
      <c r="B31" s="32">
        <v>152345177</v>
      </c>
      <c r="C31" s="32">
        <v>158091667</v>
      </c>
      <c r="D31" s="32">
        <v>197776846</v>
      </c>
      <c r="E31" s="33">
        <v>125381149</v>
      </c>
    </row>
    <row r="32" spans="1:6" ht="15.75" x14ac:dyDescent="0.25">
      <c r="A32" s="31" t="s">
        <v>45</v>
      </c>
      <c r="B32" s="32">
        <v>358604155</v>
      </c>
      <c r="C32" s="32">
        <v>393806016</v>
      </c>
      <c r="D32" s="32">
        <v>348916589</v>
      </c>
      <c r="E32" s="33">
        <v>1112469388</v>
      </c>
    </row>
    <row r="33" spans="1:6" ht="15.75" x14ac:dyDescent="0.25">
      <c r="A33" s="31" t="s">
        <v>46</v>
      </c>
      <c r="B33" s="32">
        <v>944161723</v>
      </c>
      <c r="C33" s="32">
        <v>1042239552</v>
      </c>
      <c r="D33" s="32">
        <v>952933330</v>
      </c>
      <c r="E33" s="33">
        <v>985211612</v>
      </c>
    </row>
    <row r="34" spans="1:6" ht="15.75" x14ac:dyDescent="0.25">
      <c r="A34" s="31" t="s">
        <v>47</v>
      </c>
      <c r="B34" s="32">
        <v>297293451</v>
      </c>
      <c r="C34" s="32">
        <v>312577730</v>
      </c>
      <c r="D34" s="32">
        <v>421075778</v>
      </c>
      <c r="E34" s="33">
        <v>479494694</v>
      </c>
    </row>
    <row r="35" spans="1:6" ht="15.75" x14ac:dyDescent="0.25">
      <c r="A35" s="31" t="s">
        <v>48</v>
      </c>
      <c r="B35" s="32">
        <v>278444815.55000001</v>
      </c>
      <c r="C35" s="32">
        <v>287888154</v>
      </c>
      <c r="D35" s="32">
        <v>272075365</v>
      </c>
      <c r="E35" s="33">
        <v>221210781</v>
      </c>
    </row>
    <row r="36" spans="1:6" ht="15.75" x14ac:dyDescent="0.25">
      <c r="A36" s="31" t="s">
        <v>49</v>
      </c>
      <c r="B36" s="32">
        <v>977202398</v>
      </c>
      <c r="C36" s="32">
        <v>770667967</v>
      </c>
      <c r="D36" s="32">
        <v>1085343654</v>
      </c>
      <c r="E36" s="33">
        <v>798541525</v>
      </c>
    </row>
    <row r="37" spans="1:6" ht="15.75" x14ac:dyDescent="0.25">
      <c r="A37" s="31" t="s">
        <v>50</v>
      </c>
      <c r="B37" s="32">
        <v>264757769</v>
      </c>
      <c r="C37" s="32">
        <v>247976920</v>
      </c>
      <c r="D37" s="32">
        <v>250120889</v>
      </c>
      <c r="E37" s="33">
        <v>379089095</v>
      </c>
    </row>
    <row r="38" spans="1:6" ht="15.75" x14ac:dyDescent="0.25">
      <c r="A38" s="31" t="s">
        <v>51</v>
      </c>
      <c r="B38" s="32">
        <v>932238422</v>
      </c>
      <c r="C38" s="32">
        <v>750036513</v>
      </c>
      <c r="D38" s="32">
        <v>587699990</v>
      </c>
      <c r="E38" s="33">
        <v>709400579</v>
      </c>
    </row>
    <row r="39" spans="1:6" ht="15.75" x14ac:dyDescent="0.25">
      <c r="A39" s="31" t="s">
        <v>52</v>
      </c>
      <c r="B39" s="32">
        <v>191719980</v>
      </c>
      <c r="C39" s="32">
        <v>189181089</v>
      </c>
      <c r="D39" s="32">
        <v>179989965</v>
      </c>
      <c r="E39" s="33">
        <v>65145804</v>
      </c>
    </row>
    <row r="40" spans="1:6" ht="15.75" x14ac:dyDescent="0.25">
      <c r="A40" s="31" t="s">
        <v>53</v>
      </c>
      <c r="B40" s="32">
        <v>188612167</v>
      </c>
      <c r="C40" s="32">
        <v>168890460</v>
      </c>
      <c r="D40" s="32">
        <v>164301171</v>
      </c>
      <c r="E40" s="33">
        <v>93886658</v>
      </c>
    </row>
    <row r="41" spans="1:6" ht="15.75" x14ac:dyDescent="0.25">
      <c r="A41" s="31" t="s">
        <v>54</v>
      </c>
      <c r="B41" s="32">
        <v>225792800</v>
      </c>
      <c r="C41" s="32">
        <v>274807851</v>
      </c>
      <c r="D41" s="32">
        <v>281476105</v>
      </c>
      <c r="E41" s="33">
        <v>28982869</v>
      </c>
    </row>
    <row r="42" spans="1:6" ht="16.5" thickBot="1" x14ac:dyDescent="0.3">
      <c r="A42" s="34" t="s">
        <v>55</v>
      </c>
      <c r="B42" s="32">
        <v>171746756</v>
      </c>
      <c r="C42" s="32">
        <v>178371931</v>
      </c>
      <c r="D42" s="32">
        <v>158016433</v>
      </c>
      <c r="E42" s="46">
        <v>564696226</v>
      </c>
      <c r="F42" s="33"/>
    </row>
    <row r="43" spans="1:6" ht="15.75" thickBot="1" x14ac:dyDescent="0.3">
      <c r="A43" s="35" t="s">
        <v>2</v>
      </c>
      <c r="B43" s="36">
        <f t="shared" ref="B43:E43" si="0">SUM(B6:B42)</f>
        <v>17591021627.549999</v>
      </c>
      <c r="C43" s="36">
        <f t="shared" si="0"/>
        <v>17779846056.950001</v>
      </c>
      <c r="D43" s="36">
        <f t="shared" si="0"/>
        <v>17382007474</v>
      </c>
      <c r="E43" s="37">
        <f t="shared" si="0"/>
        <v>18335739889</v>
      </c>
    </row>
    <row r="44" spans="1:6" ht="15.75" thickBot="1" x14ac:dyDescent="0.3">
      <c r="A44" s="38" t="s">
        <v>56</v>
      </c>
      <c r="B44" s="39">
        <f t="shared" ref="B44:C44" si="1">B43/365</f>
        <v>48194579.801506847</v>
      </c>
      <c r="C44" s="39">
        <f t="shared" si="1"/>
        <v>48711907.005342469</v>
      </c>
      <c r="D44" s="39">
        <f>D43/366</f>
        <v>47491823.699453555</v>
      </c>
      <c r="E44" s="40">
        <f t="shared" ref="E44" si="2">E43/365</f>
        <v>50234903.805479452</v>
      </c>
    </row>
    <row r="46" spans="1:6" x14ac:dyDescent="0.25">
      <c r="A46" s="41"/>
      <c r="C46" s="41"/>
      <c r="D46" s="41"/>
      <c r="E46" s="41"/>
    </row>
    <row r="48" spans="1:6" x14ac:dyDescent="0.25">
      <c r="B48" s="41"/>
      <c r="C48" s="41"/>
    </row>
    <row r="50" spans="1:5" ht="18.75" x14ac:dyDescent="0.3">
      <c r="B50" s="27"/>
      <c r="C50" s="25"/>
      <c r="D50" s="25"/>
      <c r="E50" s="25"/>
    </row>
    <row r="51" spans="1:5" ht="15.75" thickBot="1" x14ac:dyDescent="0.3">
      <c r="A51" s="42" t="s">
        <v>57</v>
      </c>
      <c r="B51" s="43"/>
      <c r="C51" s="43"/>
      <c r="D51" s="43"/>
      <c r="E51" s="44"/>
    </row>
    <row r="52" spans="1:5" x14ac:dyDescent="0.25">
      <c r="A52" s="28" t="s">
        <v>18</v>
      </c>
      <c r="B52" s="29">
        <v>2014</v>
      </c>
      <c r="C52" s="29">
        <v>2015</v>
      </c>
      <c r="D52" s="29">
        <v>2016</v>
      </c>
      <c r="E52" s="30">
        <v>2017</v>
      </c>
    </row>
    <row r="53" spans="1:5" ht="15.75" x14ac:dyDescent="0.25">
      <c r="A53" s="31" t="s">
        <v>19</v>
      </c>
      <c r="B53" s="32">
        <v>37316465</v>
      </c>
      <c r="C53" s="32">
        <v>40824545</v>
      </c>
      <c r="D53" s="32">
        <v>45664522</v>
      </c>
      <c r="E53" s="33">
        <v>72996527</v>
      </c>
    </row>
    <row r="54" spans="1:5" ht="15.75" x14ac:dyDescent="0.25">
      <c r="A54" s="31" t="s">
        <v>20</v>
      </c>
      <c r="B54" s="32">
        <v>15854400</v>
      </c>
      <c r="C54" s="32">
        <v>8175850</v>
      </c>
      <c r="D54" s="32">
        <v>17172624</v>
      </c>
      <c r="E54" s="33">
        <v>48144241</v>
      </c>
    </row>
    <row r="55" spans="1:5" ht="15.75" x14ac:dyDescent="0.25">
      <c r="A55" s="31" t="s">
        <v>21</v>
      </c>
      <c r="B55" s="32">
        <v>40870567</v>
      </c>
      <c r="C55" s="32">
        <v>36914164</v>
      </c>
      <c r="D55" s="32">
        <v>37093089</v>
      </c>
      <c r="E55" s="33">
        <v>55071337</v>
      </c>
    </row>
    <row r="56" spans="1:5" ht="15.75" x14ac:dyDescent="0.25">
      <c r="A56" s="31" t="s">
        <v>22</v>
      </c>
      <c r="B56" s="32">
        <v>21273811</v>
      </c>
      <c r="C56" s="32">
        <v>31736696</v>
      </c>
      <c r="D56" s="32">
        <v>43109551</v>
      </c>
      <c r="E56" s="33">
        <v>63992226</v>
      </c>
    </row>
    <row r="57" spans="1:5" ht="15.75" x14ac:dyDescent="0.25">
      <c r="A57" s="31" t="s">
        <v>23</v>
      </c>
      <c r="B57" s="32">
        <v>6890683</v>
      </c>
      <c r="C57" s="32">
        <v>4171208</v>
      </c>
      <c r="D57" s="32">
        <v>6717423</v>
      </c>
      <c r="E57" s="33">
        <v>25232837</v>
      </c>
    </row>
    <row r="58" spans="1:5" ht="15.75" x14ac:dyDescent="0.25">
      <c r="A58" s="31" t="s">
        <v>24</v>
      </c>
      <c r="B58" s="32">
        <v>23539938</v>
      </c>
      <c r="C58" s="32">
        <v>24801542</v>
      </c>
      <c r="D58" s="32">
        <v>26608702</v>
      </c>
      <c r="E58" s="33">
        <v>19710264</v>
      </c>
    </row>
    <row r="59" spans="1:5" ht="15.75" x14ac:dyDescent="0.25">
      <c r="A59" s="31" t="s">
        <v>25</v>
      </c>
      <c r="B59" s="32">
        <v>15103511</v>
      </c>
      <c r="C59" s="32">
        <v>15241653</v>
      </c>
      <c r="D59" s="32">
        <v>26771808</v>
      </c>
      <c r="E59" s="33">
        <v>57122437</v>
      </c>
    </row>
    <row r="60" spans="1:5" ht="15.75" x14ac:dyDescent="0.25">
      <c r="A60" s="31" t="s">
        <v>26</v>
      </c>
      <c r="B60" s="32">
        <v>5433433</v>
      </c>
      <c r="C60" s="32">
        <v>2018568</v>
      </c>
      <c r="D60" s="32">
        <v>7536275</v>
      </c>
      <c r="E60" s="33">
        <v>34029154</v>
      </c>
    </row>
    <row r="61" spans="1:5" ht="15.75" x14ac:dyDescent="0.25">
      <c r="A61" s="31" t="s">
        <v>27</v>
      </c>
      <c r="B61" s="32">
        <v>52215259</v>
      </c>
      <c r="C61" s="32">
        <v>45398350</v>
      </c>
      <c r="D61" s="32">
        <v>48469451</v>
      </c>
      <c r="E61" s="33">
        <v>58787399</v>
      </c>
    </row>
    <row r="62" spans="1:5" ht="15.75" x14ac:dyDescent="0.25">
      <c r="A62" s="31" t="s">
        <v>28</v>
      </c>
      <c r="B62" s="32">
        <v>161995212</v>
      </c>
      <c r="C62" s="32">
        <v>78329256</v>
      </c>
      <c r="D62" s="32">
        <v>210021045</v>
      </c>
      <c r="E62" s="33">
        <v>202884734</v>
      </c>
    </row>
    <row r="63" spans="1:5" ht="15.75" x14ac:dyDescent="0.25">
      <c r="A63" s="31" t="s">
        <v>29</v>
      </c>
      <c r="B63" s="32">
        <v>7237199</v>
      </c>
      <c r="C63" s="32">
        <v>6481078</v>
      </c>
      <c r="D63" s="32">
        <v>10286030</v>
      </c>
      <c r="E63" s="33">
        <v>17421384</v>
      </c>
    </row>
    <row r="64" spans="1:5" ht="15.75" x14ac:dyDescent="0.25">
      <c r="A64" s="31" t="s">
        <v>30</v>
      </c>
      <c r="B64" s="32">
        <v>87177929</v>
      </c>
      <c r="C64" s="32">
        <v>99234366</v>
      </c>
      <c r="D64" s="32">
        <v>188168755</v>
      </c>
      <c r="E64" s="33">
        <v>150786599</v>
      </c>
    </row>
    <row r="65" spans="1:5" ht="15.75" x14ac:dyDescent="0.25">
      <c r="A65" s="31" t="s">
        <v>31</v>
      </c>
      <c r="B65" s="32">
        <v>20093432</v>
      </c>
      <c r="C65" s="32">
        <v>48630804</v>
      </c>
      <c r="D65" s="32">
        <v>40546079</v>
      </c>
      <c r="E65" s="33">
        <v>11106459</v>
      </c>
    </row>
    <row r="66" spans="1:5" ht="15.75" x14ac:dyDescent="0.25">
      <c r="A66" s="31" t="s">
        <v>32</v>
      </c>
      <c r="B66" s="32">
        <v>24675029</v>
      </c>
      <c r="C66" s="32">
        <v>34659549</v>
      </c>
      <c r="D66" s="32">
        <v>38139318</v>
      </c>
      <c r="E66" s="33">
        <v>77548125</v>
      </c>
    </row>
    <row r="67" spans="1:5" ht="15.75" x14ac:dyDescent="0.25">
      <c r="A67" s="31" t="s">
        <v>33</v>
      </c>
      <c r="B67" s="32">
        <v>49182026</v>
      </c>
      <c r="C67" s="32">
        <v>31126939</v>
      </c>
      <c r="D67" s="32">
        <v>39626226</v>
      </c>
      <c r="E67" s="33">
        <v>231202911</v>
      </c>
    </row>
    <row r="68" spans="1:5" ht="15.75" x14ac:dyDescent="0.25">
      <c r="A68" s="31" t="s">
        <v>34</v>
      </c>
      <c r="B68" s="32">
        <v>9567007</v>
      </c>
      <c r="C68" s="32">
        <v>3335707</v>
      </c>
      <c r="D68" s="32">
        <v>6572147</v>
      </c>
      <c r="E68" s="33">
        <v>23614051</v>
      </c>
    </row>
    <row r="69" spans="1:5" ht="15.75" x14ac:dyDescent="0.25">
      <c r="A69" s="31" t="s">
        <v>35</v>
      </c>
      <c r="B69" s="32">
        <v>29408482</v>
      </c>
      <c r="C69" s="32">
        <v>36507531</v>
      </c>
      <c r="D69" s="32">
        <v>35335701</v>
      </c>
      <c r="E69" s="33">
        <v>57116022</v>
      </c>
    </row>
    <row r="70" spans="1:5" ht="15.75" x14ac:dyDescent="0.25">
      <c r="A70" s="31" t="s">
        <v>36</v>
      </c>
      <c r="B70" s="32">
        <v>5105950</v>
      </c>
      <c r="C70" s="32">
        <v>1776581</v>
      </c>
      <c r="D70" s="32">
        <v>2634662</v>
      </c>
      <c r="E70" s="33">
        <v>10741843</v>
      </c>
    </row>
    <row r="71" spans="1:5" ht="15.75" x14ac:dyDescent="0.25">
      <c r="A71" s="31" t="s">
        <v>37</v>
      </c>
      <c r="B71" s="32">
        <v>93025566</v>
      </c>
      <c r="C71" s="32">
        <v>24986598</v>
      </c>
      <c r="D71" s="32">
        <v>79730052</v>
      </c>
      <c r="E71" s="33">
        <v>228590739</v>
      </c>
    </row>
    <row r="72" spans="1:5" ht="15.75" x14ac:dyDescent="0.25">
      <c r="A72" s="31" t="s">
        <v>38</v>
      </c>
      <c r="B72" s="32">
        <v>28246969</v>
      </c>
      <c r="C72" s="32">
        <v>11922926</v>
      </c>
      <c r="D72" s="32">
        <v>35058952</v>
      </c>
      <c r="E72" s="33">
        <v>217937944</v>
      </c>
    </row>
    <row r="73" spans="1:5" ht="15.75" x14ac:dyDescent="0.25">
      <c r="A73" s="31" t="s">
        <v>39</v>
      </c>
      <c r="B73" s="32">
        <v>17831809</v>
      </c>
      <c r="C73" s="32">
        <v>5782123</v>
      </c>
      <c r="D73" s="32">
        <v>15254202</v>
      </c>
      <c r="E73" s="33">
        <v>45449595</v>
      </c>
    </row>
    <row r="74" spans="1:5" ht="15.75" x14ac:dyDescent="0.25">
      <c r="A74" s="31" t="s">
        <v>40</v>
      </c>
      <c r="B74" s="32">
        <v>5322548</v>
      </c>
      <c r="C74" s="32">
        <v>1987920</v>
      </c>
      <c r="D74" s="32">
        <v>5667661</v>
      </c>
      <c r="E74" s="33">
        <v>30131593</v>
      </c>
    </row>
    <row r="75" spans="1:5" ht="15.75" x14ac:dyDescent="0.25">
      <c r="A75" s="31" t="s">
        <v>41</v>
      </c>
      <c r="B75" s="32">
        <v>14579187</v>
      </c>
      <c r="C75" s="32">
        <v>8401242</v>
      </c>
      <c r="D75" s="32">
        <v>104232374</v>
      </c>
      <c r="E75" s="33">
        <v>159753973</v>
      </c>
    </row>
    <row r="76" spans="1:5" ht="15.75" x14ac:dyDescent="0.25">
      <c r="A76" s="31" t="s">
        <v>42</v>
      </c>
      <c r="B76" s="32">
        <v>59426439</v>
      </c>
      <c r="C76" s="32">
        <v>71666722</v>
      </c>
      <c r="D76" s="32">
        <v>104646983</v>
      </c>
      <c r="E76" s="33">
        <v>76262715</v>
      </c>
    </row>
    <row r="77" spans="1:5" ht="15.75" x14ac:dyDescent="0.25">
      <c r="A77" s="31" t="s">
        <v>43</v>
      </c>
      <c r="B77" s="32">
        <v>1351777103</v>
      </c>
      <c r="C77" s="32">
        <v>1456324813</v>
      </c>
      <c r="D77" s="32">
        <v>1407009219</v>
      </c>
      <c r="E77" s="33">
        <v>1456492813</v>
      </c>
    </row>
    <row r="78" spans="1:5" ht="15.75" x14ac:dyDescent="0.25">
      <c r="A78" s="31" t="s">
        <v>44</v>
      </c>
      <c r="B78" s="32">
        <v>4675009</v>
      </c>
      <c r="C78" s="32">
        <v>3045001</v>
      </c>
      <c r="D78" s="32">
        <v>3913667</v>
      </c>
      <c r="E78" s="33">
        <v>23316063</v>
      </c>
    </row>
    <row r="79" spans="1:5" ht="15.75" x14ac:dyDescent="0.25">
      <c r="A79" s="31" t="s">
        <v>45</v>
      </c>
      <c r="B79" s="32">
        <v>18635690</v>
      </c>
      <c r="C79" s="32">
        <v>14294527</v>
      </c>
      <c r="D79" s="32">
        <v>34503842</v>
      </c>
      <c r="E79" s="33">
        <v>147670272</v>
      </c>
    </row>
    <row r="80" spans="1:5" ht="15.75" x14ac:dyDescent="0.25">
      <c r="A80" s="31" t="s">
        <v>46</v>
      </c>
      <c r="B80" s="32">
        <v>174075351</v>
      </c>
      <c r="C80" s="32">
        <v>275283419</v>
      </c>
      <c r="D80" s="32">
        <v>375571293</v>
      </c>
      <c r="E80" s="33">
        <v>427304624</v>
      </c>
    </row>
    <row r="81" spans="1:5" ht="15.75" x14ac:dyDescent="0.25">
      <c r="A81" s="31" t="s">
        <v>47</v>
      </c>
      <c r="B81" s="32">
        <v>35710689</v>
      </c>
      <c r="C81" s="32">
        <v>50850304</v>
      </c>
      <c r="D81" s="32">
        <v>87616937</v>
      </c>
      <c r="E81" s="33">
        <v>53543675</v>
      </c>
    </row>
    <row r="82" spans="1:5" ht="15.75" x14ac:dyDescent="0.25">
      <c r="A82" s="31" t="s">
        <v>48</v>
      </c>
      <c r="B82" s="32">
        <v>44019828</v>
      </c>
      <c r="C82" s="32">
        <v>68009201</v>
      </c>
      <c r="D82" s="32">
        <v>73394854</v>
      </c>
      <c r="E82" s="33">
        <v>23388305</v>
      </c>
    </row>
    <row r="83" spans="1:5" ht="15.75" x14ac:dyDescent="0.25">
      <c r="A83" s="31" t="s">
        <v>49</v>
      </c>
      <c r="B83" s="32">
        <v>212423419</v>
      </c>
      <c r="C83" s="32">
        <v>208976703</v>
      </c>
      <c r="D83" s="32">
        <v>438145651</v>
      </c>
      <c r="E83" s="33">
        <v>189936577</v>
      </c>
    </row>
    <row r="84" spans="1:5" ht="15.75" x14ac:dyDescent="0.25">
      <c r="A84" s="31" t="s">
        <v>50</v>
      </c>
      <c r="B84" s="32">
        <v>8820246</v>
      </c>
      <c r="C84" s="32">
        <v>6263316</v>
      </c>
      <c r="D84" s="32">
        <v>13131459</v>
      </c>
      <c r="E84" s="33">
        <v>46660032</v>
      </c>
    </row>
    <row r="85" spans="1:5" ht="15.75" x14ac:dyDescent="0.25">
      <c r="A85" s="31" t="s">
        <v>51</v>
      </c>
      <c r="B85" s="32">
        <v>617556115</v>
      </c>
      <c r="C85" s="32">
        <v>483307585</v>
      </c>
      <c r="D85" s="32">
        <v>272083607.39999998</v>
      </c>
      <c r="E85" s="33">
        <v>305936479</v>
      </c>
    </row>
    <row r="86" spans="1:5" ht="15.75" x14ac:dyDescent="0.25">
      <c r="A86" s="31" t="s">
        <v>52</v>
      </c>
      <c r="B86" s="32">
        <v>5231106</v>
      </c>
      <c r="C86" s="32">
        <v>2135424</v>
      </c>
      <c r="D86" s="32">
        <v>4343846</v>
      </c>
      <c r="E86" s="33">
        <v>34108387</v>
      </c>
    </row>
    <row r="87" spans="1:5" ht="15.75" x14ac:dyDescent="0.25">
      <c r="A87" s="31" t="s">
        <v>53</v>
      </c>
      <c r="B87" s="32">
        <v>5498167</v>
      </c>
      <c r="C87" s="32">
        <v>2965021</v>
      </c>
      <c r="D87" s="32">
        <v>3729298</v>
      </c>
      <c r="E87" s="33">
        <v>11406376</v>
      </c>
    </row>
    <row r="88" spans="1:5" ht="15.75" x14ac:dyDescent="0.25">
      <c r="A88" s="31" t="s">
        <v>54</v>
      </c>
      <c r="B88" s="32">
        <v>1813805</v>
      </c>
      <c r="C88" s="32">
        <v>1235986</v>
      </c>
      <c r="D88" s="32">
        <v>2440146</v>
      </c>
      <c r="E88" s="33">
        <v>6963005</v>
      </c>
    </row>
    <row r="89" spans="1:5" ht="16.5" thickBot="1" x14ac:dyDescent="0.3">
      <c r="A89" s="34" t="s">
        <v>55</v>
      </c>
      <c r="B89" s="32">
        <v>2973657</v>
      </c>
      <c r="C89" s="32">
        <v>2859489</v>
      </c>
      <c r="D89" s="32">
        <v>5827273</v>
      </c>
      <c r="E89" s="33">
        <v>45740637</v>
      </c>
    </row>
    <row r="90" spans="1:5" ht="15.75" thickBot="1" x14ac:dyDescent="0.3">
      <c r="A90" s="35" t="s">
        <v>2</v>
      </c>
      <c r="B90" s="36">
        <f t="shared" ref="B90:E90" si="3">SUM(B53:B89)</f>
        <v>3314583036</v>
      </c>
      <c r="C90" s="36">
        <f t="shared" si="3"/>
        <v>3249662707</v>
      </c>
      <c r="D90" s="36">
        <f t="shared" si="3"/>
        <v>3896774724.4000001</v>
      </c>
      <c r="E90" s="37">
        <f t="shared" si="3"/>
        <v>4748102354</v>
      </c>
    </row>
    <row r="91" spans="1:5" ht="15.75" thickBot="1" x14ac:dyDescent="0.3">
      <c r="A91" s="38" t="s">
        <v>56</v>
      </c>
      <c r="B91" s="39">
        <f t="shared" ref="B91:C91" si="4">B90/365</f>
        <v>9081049.4136986304</v>
      </c>
      <c r="C91" s="39">
        <f t="shared" si="4"/>
        <v>8903185.4986301363</v>
      </c>
      <c r="D91" s="39">
        <f>D90/366</f>
        <v>10646925.476502733</v>
      </c>
      <c r="E91" s="40">
        <f t="shared" ref="E91" si="5">E90/365</f>
        <v>13008499.6</v>
      </c>
    </row>
    <row r="93" spans="1:5" x14ac:dyDescent="0.25">
      <c r="B93" s="41"/>
      <c r="C93" s="41"/>
    </row>
    <row r="94" spans="1:5" ht="18.75" x14ac:dyDescent="0.3">
      <c r="B94" s="27"/>
      <c r="C94" s="25"/>
      <c r="D94" s="25"/>
      <c r="E94" s="25"/>
    </row>
    <row r="95" spans="1:5" ht="15.75" thickBot="1" x14ac:dyDescent="0.3">
      <c r="A95" s="42" t="s">
        <v>58</v>
      </c>
      <c r="B95" s="43"/>
      <c r="C95" s="43"/>
      <c r="D95" s="43"/>
      <c r="E95" s="44"/>
    </row>
    <row r="96" spans="1:5" x14ac:dyDescent="0.25">
      <c r="A96" s="28" t="s">
        <v>18</v>
      </c>
      <c r="B96" s="29">
        <v>2014</v>
      </c>
      <c r="C96" s="29">
        <v>2015</v>
      </c>
      <c r="D96" s="29">
        <v>2016</v>
      </c>
      <c r="E96" s="30">
        <v>2017</v>
      </c>
    </row>
    <row r="97" spans="1:5" ht="15.75" x14ac:dyDescent="0.25">
      <c r="A97" s="31" t="s">
        <v>19</v>
      </c>
      <c r="B97" s="32">
        <v>91277116</v>
      </c>
      <c r="C97" s="32">
        <v>71982481</v>
      </c>
      <c r="D97" s="32">
        <v>39408112</v>
      </c>
      <c r="E97" s="33">
        <v>26364154</v>
      </c>
    </row>
    <row r="98" spans="1:5" ht="15.75" x14ac:dyDescent="0.25">
      <c r="A98" s="31" t="s">
        <v>20</v>
      </c>
      <c r="B98" s="32">
        <v>10418101</v>
      </c>
      <c r="C98" s="32">
        <v>6088282</v>
      </c>
      <c r="D98" s="32">
        <v>4101052</v>
      </c>
      <c r="E98" s="33">
        <v>7358924</v>
      </c>
    </row>
    <row r="99" spans="1:5" ht="15.75" x14ac:dyDescent="0.25">
      <c r="A99" s="31" t="s">
        <v>21</v>
      </c>
      <c r="B99" s="32">
        <v>74531816</v>
      </c>
      <c r="C99" s="32">
        <v>53023432</v>
      </c>
      <c r="D99" s="32">
        <v>28701434</v>
      </c>
      <c r="E99" s="33">
        <v>15423491</v>
      </c>
    </row>
    <row r="100" spans="1:5" ht="15.75" x14ac:dyDescent="0.25">
      <c r="A100" s="31" t="s">
        <v>22</v>
      </c>
      <c r="B100" s="32">
        <v>99722134</v>
      </c>
      <c r="C100" s="32">
        <v>72343360</v>
      </c>
      <c r="D100" s="32">
        <v>32981896</v>
      </c>
      <c r="E100" s="33">
        <v>17952503</v>
      </c>
    </row>
    <row r="101" spans="1:5" ht="15.75" x14ac:dyDescent="0.25">
      <c r="A101" s="31" t="s">
        <v>23</v>
      </c>
      <c r="B101" s="32">
        <v>33337996</v>
      </c>
      <c r="C101" s="32">
        <v>25152379</v>
      </c>
      <c r="D101" s="32">
        <v>9477382</v>
      </c>
      <c r="E101" s="33">
        <v>2805606</v>
      </c>
    </row>
    <row r="102" spans="1:5" ht="15.75" x14ac:dyDescent="0.25">
      <c r="A102" s="31" t="s">
        <v>24</v>
      </c>
      <c r="B102" s="32">
        <v>20188158</v>
      </c>
      <c r="C102" s="32">
        <v>20942097</v>
      </c>
      <c r="D102" s="32">
        <v>5321811</v>
      </c>
      <c r="E102" s="33">
        <v>14119408</v>
      </c>
    </row>
    <row r="103" spans="1:5" ht="15.75" x14ac:dyDescent="0.25">
      <c r="A103" s="31" t="s">
        <v>25</v>
      </c>
      <c r="B103" s="32">
        <v>35753507</v>
      </c>
      <c r="C103" s="32">
        <v>14434137</v>
      </c>
      <c r="D103" s="32">
        <v>9683256</v>
      </c>
      <c r="E103" s="33">
        <v>20932822</v>
      </c>
    </row>
    <row r="104" spans="1:5" ht="15.75" x14ac:dyDescent="0.25">
      <c r="A104" s="31" t="s">
        <v>26</v>
      </c>
      <c r="B104" s="32">
        <v>12400823</v>
      </c>
      <c r="C104" s="32">
        <v>3995470</v>
      </c>
      <c r="D104" s="32">
        <v>4073479</v>
      </c>
      <c r="E104" s="33">
        <v>4096194</v>
      </c>
    </row>
    <row r="105" spans="1:5" ht="15.75" x14ac:dyDescent="0.25">
      <c r="A105" s="31" t="s">
        <v>27</v>
      </c>
      <c r="B105" s="32">
        <v>80090136</v>
      </c>
      <c r="C105" s="32">
        <v>32928078</v>
      </c>
      <c r="D105" s="32">
        <v>18476875</v>
      </c>
      <c r="E105" s="33">
        <v>18456949</v>
      </c>
    </row>
    <row r="106" spans="1:5" ht="15.75" x14ac:dyDescent="0.25">
      <c r="A106" s="31" t="s">
        <v>28</v>
      </c>
      <c r="B106" s="32">
        <v>137235735</v>
      </c>
      <c r="C106" s="32">
        <v>81844107</v>
      </c>
      <c r="D106" s="32">
        <v>122645253</v>
      </c>
      <c r="E106" s="33">
        <v>75038956</v>
      </c>
    </row>
    <row r="107" spans="1:5" ht="15.75" x14ac:dyDescent="0.25">
      <c r="A107" s="31" t="s">
        <v>29</v>
      </c>
      <c r="B107" s="32">
        <v>23043876</v>
      </c>
      <c r="C107" s="32">
        <v>16664322</v>
      </c>
      <c r="D107" s="32">
        <v>8655286</v>
      </c>
      <c r="E107" s="33">
        <v>5477772</v>
      </c>
    </row>
    <row r="108" spans="1:5" ht="15.75" x14ac:dyDescent="0.25">
      <c r="A108" s="31" t="s">
        <v>30</v>
      </c>
      <c r="B108" s="32">
        <v>151401313</v>
      </c>
      <c r="C108" s="32">
        <v>91376888</v>
      </c>
      <c r="D108" s="32">
        <v>38489310</v>
      </c>
      <c r="E108" s="33">
        <v>16861961</v>
      </c>
    </row>
    <row r="109" spans="1:5" ht="15.75" x14ac:dyDescent="0.25">
      <c r="A109" s="31" t="s">
        <v>31</v>
      </c>
      <c r="B109" s="32">
        <v>33819068</v>
      </c>
      <c r="C109" s="32">
        <v>21574730</v>
      </c>
      <c r="D109" s="32">
        <v>8321696</v>
      </c>
      <c r="E109" s="33">
        <v>3591990</v>
      </c>
    </row>
    <row r="110" spans="1:5" ht="15.75" x14ac:dyDescent="0.25">
      <c r="A110" s="31" t="s">
        <v>32</v>
      </c>
      <c r="B110" s="32">
        <v>59913684</v>
      </c>
      <c r="C110" s="32">
        <v>43088407</v>
      </c>
      <c r="D110" s="32">
        <v>28217145</v>
      </c>
      <c r="E110" s="33">
        <v>22364225</v>
      </c>
    </row>
    <row r="111" spans="1:5" ht="15.75" x14ac:dyDescent="0.25">
      <c r="A111" s="31" t="s">
        <v>33</v>
      </c>
      <c r="B111" s="32">
        <v>47555481</v>
      </c>
      <c r="C111" s="32">
        <v>28174552</v>
      </c>
      <c r="D111" s="32">
        <v>18384134</v>
      </c>
      <c r="E111" s="33">
        <v>18469234</v>
      </c>
    </row>
    <row r="112" spans="1:5" ht="15.75" x14ac:dyDescent="0.25">
      <c r="A112" s="31" t="s">
        <v>34</v>
      </c>
      <c r="B112" s="32">
        <v>18939682</v>
      </c>
      <c r="C112" s="32">
        <v>7988203</v>
      </c>
      <c r="D112" s="32">
        <v>4807398</v>
      </c>
      <c r="E112" s="33">
        <v>6332664</v>
      </c>
    </row>
    <row r="113" spans="1:5" ht="15.75" x14ac:dyDescent="0.25">
      <c r="A113" s="31" t="s">
        <v>35</v>
      </c>
      <c r="B113" s="32">
        <v>75490693</v>
      </c>
      <c r="C113" s="32">
        <v>57522202</v>
      </c>
      <c r="D113" s="32">
        <v>30047269</v>
      </c>
      <c r="E113" s="33">
        <v>14131440</v>
      </c>
    </row>
    <row r="114" spans="1:5" ht="15.75" x14ac:dyDescent="0.25">
      <c r="A114" s="31" t="s">
        <v>36</v>
      </c>
      <c r="B114" s="32">
        <v>10200957</v>
      </c>
      <c r="C114" s="32">
        <v>7885853</v>
      </c>
      <c r="D114" s="32">
        <v>2090956</v>
      </c>
      <c r="E114" s="33">
        <v>861252</v>
      </c>
    </row>
    <row r="115" spans="1:5" ht="15.75" x14ac:dyDescent="0.25">
      <c r="A115" s="31" t="s">
        <v>37</v>
      </c>
      <c r="B115" s="32">
        <v>73367255</v>
      </c>
      <c r="C115" s="32">
        <v>30488703</v>
      </c>
      <c r="D115" s="32">
        <v>47988422</v>
      </c>
      <c r="E115" s="33">
        <v>73423011</v>
      </c>
    </row>
    <row r="116" spans="1:5" ht="15.75" x14ac:dyDescent="0.25">
      <c r="A116" s="31" t="s">
        <v>38</v>
      </c>
      <c r="B116" s="32">
        <v>35765902</v>
      </c>
      <c r="C116" s="32">
        <v>11533835</v>
      </c>
      <c r="D116" s="32">
        <v>14736835</v>
      </c>
      <c r="E116" s="33">
        <v>25931182</v>
      </c>
    </row>
    <row r="117" spans="1:5" ht="15.75" x14ac:dyDescent="0.25">
      <c r="A117" s="31" t="s">
        <v>39</v>
      </c>
      <c r="B117" s="32">
        <v>38036440</v>
      </c>
      <c r="C117" s="32">
        <v>21736899</v>
      </c>
      <c r="D117" s="32">
        <v>21728691</v>
      </c>
      <c r="E117" s="33">
        <v>13406574</v>
      </c>
    </row>
    <row r="118" spans="1:5" ht="15.75" x14ac:dyDescent="0.25">
      <c r="A118" s="31" t="s">
        <v>40</v>
      </c>
      <c r="B118" s="32">
        <v>17578970</v>
      </c>
      <c r="C118" s="32">
        <v>6003975</v>
      </c>
      <c r="D118" s="32">
        <v>5242672</v>
      </c>
      <c r="E118" s="33">
        <v>3416460</v>
      </c>
    </row>
    <row r="119" spans="1:5" ht="15.75" x14ac:dyDescent="0.25">
      <c r="A119" s="31" t="s">
        <v>41</v>
      </c>
      <c r="B119" s="32">
        <v>19221294</v>
      </c>
      <c r="C119" s="32">
        <v>13623407</v>
      </c>
      <c r="D119" s="32">
        <v>8141860</v>
      </c>
      <c r="E119" s="33">
        <v>39212667</v>
      </c>
    </row>
    <row r="120" spans="1:5" ht="15.75" x14ac:dyDescent="0.25">
      <c r="A120" s="31" t="s">
        <v>42</v>
      </c>
      <c r="B120" s="32">
        <v>44610360</v>
      </c>
      <c r="C120" s="32">
        <v>28600554</v>
      </c>
      <c r="D120" s="32">
        <v>14620400</v>
      </c>
      <c r="E120" s="33">
        <v>8684896</v>
      </c>
    </row>
    <row r="121" spans="1:5" ht="15.75" x14ac:dyDescent="0.25">
      <c r="A121" s="31" t="s">
        <v>43</v>
      </c>
      <c r="B121" s="32">
        <v>910085913</v>
      </c>
      <c r="C121" s="32">
        <v>498694671</v>
      </c>
      <c r="D121" s="32">
        <v>201010277</v>
      </c>
      <c r="E121" s="33">
        <v>160317090</v>
      </c>
    </row>
    <row r="122" spans="1:5" ht="15.75" x14ac:dyDescent="0.25">
      <c r="A122" s="31" t="s">
        <v>44</v>
      </c>
      <c r="B122" s="32">
        <v>27121174</v>
      </c>
      <c r="C122" s="32">
        <v>12955704</v>
      </c>
      <c r="D122" s="32">
        <v>7619800</v>
      </c>
      <c r="E122" s="33">
        <v>24521527</v>
      </c>
    </row>
    <row r="123" spans="1:5" ht="15.75" x14ac:dyDescent="0.25">
      <c r="A123" s="31" t="s">
        <v>45</v>
      </c>
      <c r="B123" s="32">
        <v>36088012</v>
      </c>
      <c r="C123" s="32">
        <v>12892825</v>
      </c>
      <c r="D123" s="32">
        <v>16026499</v>
      </c>
      <c r="E123" s="33">
        <v>24482948</v>
      </c>
    </row>
    <row r="124" spans="1:5" ht="15.75" x14ac:dyDescent="0.25">
      <c r="A124" s="31" t="s">
        <v>46</v>
      </c>
      <c r="B124" s="32">
        <v>184749041</v>
      </c>
      <c r="C124" s="32">
        <v>111780896</v>
      </c>
      <c r="D124" s="32">
        <v>56331412</v>
      </c>
      <c r="E124" s="33">
        <v>56686872</v>
      </c>
    </row>
    <row r="125" spans="1:5" ht="15.75" x14ac:dyDescent="0.25">
      <c r="A125" s="31" t="s">
        <v>47</v>
      </c>
      <c r="B125" s="32">
        <v>55225796</v>
      </c>
      <c r="C125" s="32">
        <v>31373624</v>
      </c>
      <c r="D125" s="32">
        <v>16176420</v>
      </c>
      <c r="E125" s="33">
        <v>15876511</v>
      </c>
    </row>
    <row r="126" spans="1:5" ht="15.75" x14ac:dyDescent="0.25">
      <c r="A126" s="31" t="s">
        <v>48</v>
      </c>
      <c r="B126" s="32">
        <v>55291066</v>
      </c>
      <c r="C126" s="32">
        <v>30248686</v>
      </c>
      <c r="D126" s="32">
        <v>13478409</v>
      </c>
      <c r="E126" s="33">
        <v>8358279</v>
      </c>
    </row>
    <row r="127" spans="1:5" ht="15.75" x14ac:dyDescent="0.25">
      <c r="A127" s="31" t="s">
        <v>49</v>
      </c>
      <c r="B127" s="32">
        <v>168177648</v>
      </c>
      <c r="C127" s="32">
        <v>93734030</v>
      </c>
      <c r="D127" s="32">
        <v>41437127</v>
      </c>
      <c r="E127" s="33">
        <v>26723107</v>
      </c>
    </row>
    <row r="128" spans="1:5" ht="15.75" x14ac:dyDescent="0.25">
      <c r="A128" s="31" t="s">
        <v>50</v>
      </c>
      <c r="B128" s="32">
        <v>18548733</v>
      </c>
      <c r="C128" s="32">
        <v>12455887</v>
      </c>
      <c r="D128" s="32">
        <v>7580170</v>
      </c>
      <c r="E128" s="33">
        <v>10521159</v>
      </c>
    </row>
    <row r="129" spans="1:5" ht="15.75" x14ac:dyDescent="0.25">
      <c r="A129" s="31" t="s">
        <v>51</v>
      </c>
      <c r="B129" s="32">
        <v>221805472</v>
      </c>
      <c r="C129" s="32">
        <v>116176331</v>
      </c>
      <c r="D129" s="32">
        <v>52046770</v>
      </c>
      <c r="E129" s="33">
        <v>151574093</v>
      </c>
    </row>
    <row r="130" spans="1:5" ht="15.75" x14ac:dyDescent="0.25">
      <c r="A130" s="31" t="s">
        <v>52</v>
      </c>
      <c r="B130" s="32">
        <v>5601075</v>
      </c>
      <c r="C130" s="32">
        <v>5823484</v>
      </c>
      <c r="D130" s="32">
        <v>2609692</v>
      </c>
      <c r="E130" s="33">
        <v>2036114</v>
      </c>
    </row>
    <row r="131" spans="1:5" ht="15.75" x14ac:dyDescent="0.25">
      <c r="A131" s="31" t="s">
        <v>53</v>
      </c>
      <c r="B131" s="32">
        <v>9650403</v>
      </c>
      <c r="C131" s="32">
        <v>4284047</v>
      </c>
      <c r="D131" s="32">
        <v>2545508</v>
      </c>
      <c r="E131" s="33">
        <v>2176004</v>
      </c>
    </row>
    <row r="132" spans="1:5" ht="15.75" x14ac:dyDescent="0.25">
      <c r="A132" s="31" t="s">
        <v>54</v>
      </c>
      <c r="B132" s="32">
        <v>9187500</v>
      </c>
      <c r="C132" s="32">
        <v>8093015</v>
      </c>
      <c r="D132" s="32">
        <v>3002498</v>
      </c>
      <c r="E132" s="33">
        <v>219000</v>
      </c>
    </row>
    <row r="133" spans="1:5" ht="16.5" thickBot="1" x14ac:dyDescent="0.3">
      <c r="A133" s="34" t="s">
        <v>55</v>
      </c>
      <c r="B133" s="32">
        <v>10711894</v>
      </c>
      <c r="C133" s="32">
        <v>6544163</v>
      </c>
      <c r="D133" s="32">
        <v>5363802</v>
      </c>
      <c r="E133" s="33">
        <v>6183812</v>
      </c>
    </row>
    <row r="134" spans="1:5" ht="15.75" thickBot="1" x14ac:dyDescent="0.3">
      <c r="A134" s="35" t="s">
        <v>2</v>
      </c>
      <c r="B134" s="36">
        <f t="shared" ref="B134:E134" si="6">SUM(B97:B133)</f>
        <v>2956144224</v>
      </c>
      <c r="C134" s="36">
        <f t="shared" si="6"/>
        <v>1714053716</v>
      </c>
      <c r="D134" s="36">
        <f t="shared" si="6"/>
        <v>951571008</v>
      </c>
      <c r="E134" s="37">
        <f t="shared" si="6"/>
        <v>944390851</v>
      </c>
    </row>
    <row r="135" spans="1:5" ht="15.75" thickBot="1" x14ac:dyDescent="0.3">
      <c r="A135" s="38" t="s">
        <v>56</v>
      </c>
      <c r="B135" s="39">
        <f t="shared" ref="B135:C135" si="7">B134/365</f>
        <v>8099025.2712328769</v>
      </c>
      <c r="C135" s="39">
        <f t="shared" si="7"/>
        <v>4696037.5780821918</v>
      </c>
      <c r="D135" s="39">
        <f>D134/366</f>
        <v>2599920.7868852457</v>
      </c>
      <c r="E135" s="40">
        <f t="shared" ref="E135" si="8">E134/365</f>
        <v>2587372.194520548</v>
      </c>
    </row>
  </sheetData>
  <mergeCells count="3">
    <mergeCell ref="A95:E95"/>
    <mergeCell ref="A4:E4"/>
    <mergeCell ref="A51:E5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4551E-58B9-4721-AAC9-DC83422668F5}">
  <dimension ref="A1"/>
  <sheetViews>
    <sheetView workbookViewId="0">
      <selection activeCell="E8" sqref="E8"/>
    </sheetView>
  </sheetViews>
  <sheetFormatPr defaultRowHeight="15" x14ac:dyDescent="0.25"/>
  <cols>
    <col min="1" max="16384" width="9.140625" style="49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Q1 2018 petrolum imports</vt:lpstr>
      <vt:lpstr>Q1 2018 PMS TRUCK OUT BY STATE </vt:lpstr>
      <vt:lpstr>Q1 2018 AGO TRUCK OUT BY STATE </vt:lpstr>
      <vt:lpstr>Q1 2018 HHK TRUCK OUT BY STATE </vt:lpstr>
      <vt:lpstr>Q1 2018 ATK TRUCK OUT BY STATE</vt:lpstr>
      <vt:lpstr>Q1 2018 ALL PRODUCTS TRUCK OUT </vt:lpstr>
      <vt:lpstr>IMPORT 2014 -2017 PMS, AGO, DPK</vt:lpstr>
      <vt:lpstr>STATE 2014 -2017 PMS, AGO ,HHK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Yemi Kale</cp:lastModifiedBy>
  <cp:lastPrinted>2018-05-10T11:56:20Z</cp:lastPrinted>
  <dcterms:created xsi:type="dcterms:W3CDTF">2018-05-10T07:51:45Z</dcterms:created>
  <dcterms:modified xsi:type="dcterms:W3CDTF">2018-05-17T09:34:29Z</dcterms:modified>
</cp:coreProperties>
</file>